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on Drive\1REP+MAHE\site-web-REP+-mahe\pedagogie\page-automatisation-dechiffrage\outil-traitement-elfe\"/>
    </mc:Choice>
  </mc:AlternateContent>
  <xr:revisionPtr revIDLastSave="0" documentId="13_ncr:1_{87576EAC-23D1-49A1-AF43-2D3F884196C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6e-août" sheetId="1" r:id="rId1"/>
    <sheet name="6e-fev" sheetId="4" r:id="rId2"/>
    <sheet name="6e-juin" sheetId="12" r:id="rId3"/>
    <sheet name="graph-tfl-fl-ads-août" sheetId="16" r:id="rId4"/>
    <sheet name="graph-tfl-fl-ads-août-fev" sheetId="5" r:id="rId5"/>
    <sheet name="graph-tfl-fl-ads-août-juin" sheetId="15" r:id="rId6"/>
  </sheets>
  <definedNames>
    <definedName name="_xlnm.Print_Area" localSheetId="0">'6e-août'!$A$1:$H$42</definedName>
    <definedName name="_xlnm.Print_Area" localSheetId="1">'6e-fev'!$A$1:$H$42</definedName>
    <definedName name="_xlnm.Print_Area" localSheetId="2">'6e-juin'!$A$1:$H$42</definedName>
    <definedName name="_xlnm.Print_Area" localSheetId="3">'graph-tfl-fl-ads-août'!$A$1:$J$31</definedName>
    <definedName name="_xlnm.Print_Area" localSheetId="4">'graph-tfl-fl-ads-août-fev'!$A$1:$J$31</definedName>
    <definedName name="_xlnm.Print_Area" localSheetId="5">'graph-tfl-fl-ads-août-juin'!$A$1:$J$31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12" l="1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6" i="12"/>
  <c r="H5" i="12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6" i="4"/>
  <c r="H5" i="4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6" i="1"/>
  <c r="H5" i="1"/>
  <c r="F2" i="12"/>
  <c r="B2" i="12"/>
  <c r="F2" i="4"/>
  <c r="B2" i="4"/>
  <c r="E2" i="15" l="1"/>
  <c r="E1" i="15"/>
  <c r="E2" i="5"/>
  <c r="E1" i="5"/>
  <c r="D1" i="16"/>
  <c r="D2" i="16"/>
  <c r="B15" i="4" l="1"/>
  <c r="B15" i="12" s="1"/>
  <c r="B23" i="4"/>
  <c r="B23" i="12" s="1"/>
  <c r="B31" i="4"/>
  <c r="B31" i="12" s="1"/>
  <c r="A25" i="4"/>
  <c r="A25" i="12" s="1"/>
  <c r="B7" i="4"/>
  <c r="B7" i="12" s="1"/>
  <c r="B8" i="4"/>
  <c r="B8" i="12" s="1"/>
  <c r="B9" i="4"/>
  <c r="B9" i="12" s="1"/>
  <c r="B10" i="4"/>
  <c r="B10" i="12" s="1"/>
  <c r="B11" i="4"/>
  <c r="B11" i="12" s="1"/>
  <c r="B12" i="4"/>
  <c r="B12" i="12" s="1"/>
  <c r="B13" i="4"/>
  <c r="B13" i="12" s="1"/>
  <c r="B14" i="4"/>
  <c r="B14" i="12" s="1"/>
  <c r="B16" i="4"/>
  <c r="B16" i="12" s="1"/>
  <c r="B17" i="4"/>
  <c r="B17" i="12" s="1"/>
  <c r="B18" i="4"/>
  <c r="B18" i="12" s="1"/>
  <c r="B19" i="4"/>
  <c r="B19" i="12" s="1"/>
  <c r="B20" i="4"/>
  <c r="B20" i="12" s="1"/>
  <c r="B21" i="4"/>
  <c r="B21" i="12" s="1"/>
  <c r="B22" i="4"/>
  <c r="B22" i="12" s="1"/>
  <c r="B24" i="4"/>
  <c r="B24" i="12" s="1"/>
  <c r="B25" i="4"/>
  <c r="B25" i="12" s="1"/>
  <c r="B26" i="4"/>
  <c r="B26" i="12" s="1"/>
  <c r="B27" i="4"/>
  <c r="B27" i="12" s="1"/>
  <c r="B28" i="4"/>
  <c r="B28" i="12" s="1"/>
  <c r="B29" i="4"/>
  <c r="B29" i="12" s="1"/>
  <c r="B30" i="4"/>
  <c r="B30" i="12" s="1"/>
  <c r="B32" i="4"/>
  <c r="B32" i="12" s="1"/>
  <c r="B33" i="4"/>
  <c r="B33" i="12" s="1"/>
  <c r="B34" i="4"/>
  <c r="B34" i="12" s="1"/>
  <c r="B6" i="4"/>
  <c r="B6" i="12" s="1"/>
  <c r="B5" i="4"/>
  <c r="B5" i="12" s="1"/>
  <c r="A7" i="4"/>
  <c r="A7" i="12" s="1"/>
  <c r="A8" i="4"/>
  <c r="A8" i="12" s="1"/>
  <c r="A9" i="4"/>
  <c r="A9" i="12" s="1"/>
  <c r="A10" i="4"/>
  <c r="A10" i="12" s="1"/>
  <c r="A11" i="4"/>
  <c r="A11" i="12" s="1"/>
  <c r="A12" i="4"/>
  <c r="A12" i="12" s="1"/>
  <c r="A13" i="4"/>
  <c r="A13" i="12" s="1"/>
  <c r="A14" i="4"/>
  <c r="A14" i="12" s="1"/>
  <c r="A15" i="4"/>
  <c r="A15" i="12" s="1"/>
  <c r="A16" i="4"/>
  <c r="A16" i="12" s="1"/>
  <c r="A17" i="4"/>
  <c r="A17" i="12" s="1"/>
  <c r="A18" i="4"/>
  <c r="A18" i="12" s="1"/>
  <c r="A19" i="4"/>
  <c r="A19" i="12" s="1"/>
  <c r="A20" i="4"/>
  <c r="A20" i="12" s="1"/>
  <c r="A21" i="4"/>
  <c r="A21" i="12" s="1"/>
  <c r="A22" i="4"/>
  <c r="A22" i="12" s="1"/>
  <c r="A23" i="4"/>
  <c r="A23" i="12" s="1"/>
  <c r="A24" i="4"/>
  <c r="A24" i="12" s="1"/>
  <c r="A26" i="4"/>
  <c r="A26" i="12" s="1"/>
  <c r="A27" i="4"/>
  <c r="A27" i="12" s="1"/>
  <c r="A28" i="4"/>
  <c r="A28" i="12" s="1"/>
  <c r="A29" i="4"/>
  <c r="A29" i="12" s="1"/>
  <c r="A30" i="4"/>
  <c r="A30" i="12" s="1"/>
  <c r="A31" i="4"/>
  <c r="A31" i="12" s="1"/>
  <c r="A32" i="4"/>
  <c r="A32" i="12" s="1"/>
  <c r="A33" i="4"/>
  <c r="A33" i="12" s="1"/>
  <c r="A34" i="4"/>
  <c r="A34" i="12" s="1"/>
  <c r="A6" i="4"/>
  <c r="A6" i="12" s="1"/>
  <c r="A5" i="4"/>
  <c r="A5" i="12" s="1"/>
  <c r="C40" i="1" l="1"/>
  <c r="E4" i="16" s="1"/>
  <c r="E4" i="5" l="1"/>
  <c r="G34" i="12"/>
  <c r="C36" i="12"/>
  <c r="C37" i="12"/>
  <c r="C38" i="12" l="1"/>
  <c r="G32" i="12"/>
  <c r="G31" i="12"/>
  <c r="G30" i="12"/>
  <c r="G29" i="12"/>
  <c r="G28" i="12"/>
  <c r="G27" i="12"/>
  <c r="G20" i="12"/>
  <c r="G19" i="12"/>
  <c r="G18" i="12"/>
  <c r="G17" i="12"/>
  <c r="G15" i="12"/>
  <c r="G14" i="12"/>
  <c r="G13" i="12"/>
  <c r="G12" i="12"/>
  <c r="G11" i="12"/>
  <c r="G10" i="12"/>
  <c r="G9" i="12"/>
  <c r="G8" i="12"/>
  <c r="G7" i="12"/>
  <c r="G6" i="12"/>
  <c r="G5" i="12"/>
  <c r="C42" i="12" l="1"/>
  <c r="F6" i="15" s="1"/>
  <c r="C40" i="12"/>
  <c r="F4" i="15" s="1"/>
  <c r="C41" i="12"/>
  <c r="F5" i="15" s="1"/>
  <c r="C38" i="4"/>
  <c r="C37" i="4"/>
  <c r="C36" i="4"/>
  <c r="G34" i="4"/>
  <c r="G31" i="4"/>
  <c r="G30" i="4"/>
  <c r="G29" i="4"/>
  <c r="G28" i="4"/>
  <c r="G26" i="4"/>
  <c r="G24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C38" i="1"/>
  <c r="C37" i="1"/>
  <c r="C36" i="1"/>
  <c r="G34" i="1"/>
  <c r="G31" i="1"/>
  <c r="G29" i="1"/>
  <c r="G28" i="1"/>
  <c r="G27" i="1"/>
  <c r="G26" i="1"/>
  <c r="G25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C42" i="1"/>
  <c r="G5" i="1"/>
  <c r="E6" i="15" l="1"/>
  <c r="E6" i="16"/>
  <c r="E6" i="5"/>
  <c r="E4" i="15"/>
  <c r="C41" i="1"/>
  <c r="C40" i="4"/>
  <c r="F4" i="5" s="1"/>
  <c r="C42" i="4"/>
  <c r="F6" i="5" s="1"/>
  <c r="C41" i="4"/>
  <c r="F5" i="5" s="1"/>
  <c r="E5" i="15" l="1"/>
  <c r="E5" i="16"/>
  <c r="E5" i="5"/>
</calcChain>
</file>

<file path=xl/sharedStrings.xml><?xml version="1.0" encoding="utf-8"?>
<sst xmlns="http://schemas.openxmlformats.org/spreadsheetml/2006/main" count="65" uniqueCount="26">
  <si>
    <t>Ecole:</t>
  </si>
  <si>
    <t>Classe:</t>
  </si>
  <si>
    <t>NOM</t>
  </si>
  <si>
    <t>Prénoms</t>
  </si>
  <si>
    <t>MCLM</t>
  </si>
  <si>
    <t>MCLM        &lt; ou = 10ème centile</t>
  </si>
  <si>
    <t>Orientation équipe médicale pour complément de diagnostic</t>
  </si>
  <si>
    <t>Score moyen de la classe</t>
  </si>
  <si>
    <t>Score le plus élevé</t>
  </si>
  <si>
    <t>Score le moins élevé</t>
  </si>
  <si>
    <t>Seuil d'alerte MCLM 1</t>
  </si>
  <si>
    <t>Seuil d'alerte MCLM 2</t>
  </si>
  <si>
    <t>Niveau d'automatisation du déchiffrage</t>
  </si>
  <si>
    <t>Nb TFL</t>
  </si>
  <si>
    <t>Nb FL</t>
  </si>
  <si>
    <t>Nb ADS</t>
  </si>
  <si>
    <t>Très Faibles Lecteurs</t>
  </si>
  <si>
    <t>Faibles lecteurs</t>
  </si>
  <si>
    <t>Automatisation du déchiffrage suffisante</t>
  </si>
  <si>
    <t>Février</t>
  </si>
  <si>
    <t>Juin</t>
  </si>
  <si>
    <t>Collège:</t>
  </si>
  <si>
    <r>
      <t>ÉVALUATION DU NIVEAU D'AUTOMATISATION DU DÉCHIFFRAGE/ 6</t>
    </r>
    <r>
      <rPr>
        <vertAlign val="superscript"/>
        <sz val="11"/>
        <color rgb="FF000000"/>
        <rFont val="Arial"/>
        <family val="2"/>
      </rPr>
      <t xml:space="preserve">ème  </t>
    </r>
    <r>
      <rPr>
        <sz val="11"/>
        <color rgb="FF00000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Texte support: "Le géant égoïste"                                                                                                                                                                                                                                                                                               Passation du test au mois d'août</t>
    </r>
  </si>
  <si>
    <r>
      <t>ÉVALUATION DU NIVEAU D'AUTOMATISATION DU DÉCHIFFRAGE/ 6</t>
    </r>
    <r>
      <rPr>
        <vertAlign val="superscript"/>
        <sz val="11"/>
        <color rgb="FF000000"/>
        <rFont val="Arial"/>
        <family val="2"/>
      </rPr>
      <t>ème</t>
    </r>
    <r>
      <rPr>
        <sz val="11"/>
        <color rgb="FF00000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Texte support: "Le géant égoïste"                                                                                                                                                                                                                                                                                               Passation du test au mois de juin</t>
    </r>
  </si>
  <si>
    <r>
      <t>ÉVALUATION DU NIVEAU D'AUTOMATISATION DU DÉCHIFFRAGE/ 6</t>
    </r>
    <r>
      <rPr>
        <vertAlign val="superscript"/>
        <sz val="11"/>
        <color rgb="FF000000"/>
        <rFont val="Arial"/>
        <family val="2"/>
      </rPr>
      <t>ème</t>
    </r>
    <r>
      <rPr>
        <sz val="11"/>
        <color rgb="FF00000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Texte support: "Le géant égoïste"                                                                                                                                                                                                                                                                                               Passation du test au mois de février</t>
    </r>
  </si>
  <si>
    <t>Août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</si>
</sst>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FF0000"/>
      <name val="Arial"/>
      <family val="2"/>
    </font>
    <font>
      <b/>
      <sz val="20"/>
      <color rgb="FFFF0000"/>
      <name val="Arial"/>
      <family val="2"/>
    </font>
    <font>
      <sz val="12"/>
      <name val="Arial"/>
      <family val="2"/>
    </font>
    <font>
      <vertAlign val="superscript"/>
      <sz val="11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BFBFB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71">
    <xf numFmtId="0" fontId="0" fillId="0" borderId="0" xfId="0"/>
    <xf numFmtId="0" fontId="0" fillId="3" borderId="0" xfId="0" applyFill="1" applyAlignment="1"/>
    <xf numFmtId="0" fontId="0" fillId="0" borderId="0" xfId="0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Fill="1" applyBorder="1" applyAlignment="1" applyProtection="1">
      <protection locked="0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 wrapText="1"/>
    </xf>
    <xf numFmtId="1" fontId="3" fillId="0" borderId="0" xfId="0" applyNumberFormat="1" applyFont="1" applyFill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wrapText="1"/>
    </xf>
    <xf numFmtId="164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6" fillId="3" borderId="2" xfId="0" applyFont="1" applyFill="1" applyBorder="1"/>
    <xf numFmtId="0" fontId="6" fillId="0" borderId="2" xfId="0" applyFont="1" applyBorder="1"/>
    <xf numFmtId="1" fontId="6" fillId="0" borderId="2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/>
    </xf>
    <xf numFmtId="0" fontId="0" fillId="0" borderId="0" xfId="1" applyFont="1" applyFill="1" applyAlignment="1">
      <alignment horizontal="center"/>
    </xf>
    <xf numFmtId="17" fontId="0" fillId="2" borderId="1" xfId="1" applyNumberFormat="1" applyFont="1" applyFill="1" applyBorder="1" applyAlignment="1">
      <alignment horizontal="center"/>
    </xf>
    <xf numFmtId="0" fontId="0" fillId="2" borderId="1" xfId="1" applyFont="1" applyFill="1" applyBorder="1" applyAlignment="1">
      <alignment horizontal="center"/>
    </xf>
    <xf numFmtId="0" fontId="0" fillId="2" borderId="1" xfId="1" applyFont="1" applyFill="1" applyBorder="1" applyAlignment="1">
      <alignment horizontal="center" wrapText="1"/>
    </xf>
    <xf numFmtId="0" fontId="3" fillId="3" borderId="3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0" fillId="2" borderId="4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 vertical="center"/>
    </xf>
    <xf numFmtId="0" fontId="0" fillId="2" borderId="4" xfId="1" applyFont="1" applyFill="1" applyBorder="1" applyAlignment="1">
      <alignment horizontal="center" wrapText="1"/>
    </xf>
    <xf numFmtId="1" fontId="0" fillId="0" borderId="2" xfId="1" applyNumberFormat="1" applyFont="1" applyFill="1" applyBorder="1" applyAlignment="1">
      <alignment horizontal="center"/>
    </xf>
    <xf numFmtId="1" fontId="0" fillId="0" borderId="2" xfId="1" applyNumberFormat="1" applyFont="1" applyFill="1" applyBorder="1" applyAlignment="1">
      <alignment horizontal="center" vertical="center"/>
    </xf>
    <xf numFmtId="17" fontId="0" fillId="7" borderId="0" xfId="1" applyNumberFormat="1" applyFont="1" applyFill="1" applyBorder="1" applyAlignment="1">
      <alignment horizontal="center"/>
    </xf>
    <xf numFmtId="0" fontId="0" fillId="0" borderId="0" xfId="0" applyAlignment="1"/>
    <xf numFmtId="0" fontId="0" fillId="2" borderId="7" xfId="1" applyFont="1" applyFill="1" applyBorder="1" applyAlignment="1">
      <alignment horizontal="center"/>
    </xf>
    <xf numFmtId="0" fontId="3" fillId="5" borderId="1" xfId="0" applyFont="1" applyFill="1" applyBorder="1" applyProtection="1"/>
    <xf numFmtId="0" fontId="3" fillId="0" borderId="1" xfId="0" applyFont="1" applyFill="1" applyBorder="1" applyAlignment="1" applyProtection="1">
      <alignment horizontal="left"/>
    </xf>
    <xf numFmtId="1" fontId="0" fillId="0" borderId="9" xfId="1" applyNumberFormat="1" applyFont="1" applyFill="1" applyBorder="1" applyAlignment="1">
      <alignment horizontal="center"/>
    </xf>
    <xf numFmtId="0" fontId="3" fillId="5" borderId="2" xfId="0" applyFont="1" applyFill="1" applyBorder="1"/>
    <xf numFmtId="0" fontId="3" fillId="5" borderId="2" xfId="0" applyFont="1" applyFill="1" applyBorder="1" applyProtection="1"/>
    <xf numFmtId="0" fontId="3" fillId="0" borderId="2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5" borderId="2" xfId="0" applyFont="1" applyFill="1" applyBorder="1" applyAlignment="1" applyProtection="1">
      <alignment horizontal="center"/>
      <protection locked="0"/>
    </xf>
    <xf numFmtId="0" fontId="0" fillId="3" borderId="0" xfId="0" applyFill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9" borderId="2" xfId="0" applyFont="1" applyFill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5" borderId="2" xfId="0" applyFont="1" applyFill="1" applyBorder="1" applyAlignment="1" applyProtection="1">
      <alignment horizontal="center"/>
    </xf>
    <xf numFmtId="0" fontId="3" fillId="9" borderId="2" xfId="0" applyFont="1" applyFill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5" borderId="4" xfId="0" applyFont="1" applyFill="1" applyBorder="1" applyAlignment="1" applyProtection="1">
      <alignment horizontal="center"/>
    </xf>
    <xf numFmtId="0" fontId="3" fillId="5" borderId="3" xfId="0" applyFont="1" applyFill="1" applyBorder="1" applyAlignment="1" applyProtection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9" borderId="4" xfId="0" applyFont="1" applyFill="1" applyBorder="1" applyAlignment="1" applyProtection="1">
      <alignment horizontal="center"/>
    </xf>
    <xf numFmtId="0" fontId="3" fillId="9" borderId="10" xfId="0" applyFont="1" applyFill="1" applyBorder="1" applyAlignment="1" applyProtection="1">
      <alignment horizontal="center"/>
    </xf>
    <xf numFmtId="0" fontId="3" fillId="9" borderId="3" xfId="0" applyFont="1" applyFill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0" fillId="8" borderId="2" xfId="0" applyFill="1" applyBorder="1" applyAlignment="1">
      <alignment horizontal="center"/>
    </xf>
    <xf numFmtId="17" fontId="0" fillId="2" borderId="2" xfId="1" applyNumberFormat="1" applyFont="1" applyFill="1" applyBorder="1" applyAlignment="1">
      <alignment horizontal="center"/>
    </xf>
    <xf numFmtId="0" fontId="0" fillId="2" borderId="7" xfId="1" applyFont="1" applyFill="1" applyBorder="1" applyAlignment="1">
      <alignment horizontal="center"/>
    </xf>
    <xf numFmtId="0" fontId="0" fillId="2" borderId="8" xfId="1" applyFont="1" applyFill="1" applyBorder="1" applyAlignment="1">
      <alignment horizontal="center"/>
    </xf>
  </cellXfs>
  <cellStyles count="2">
    <cellStyle name="Normal" xfId="0" builtinId="0" customBuiltin="1"/>
    <cellStyle name="Normal 2" xfId="1" xr:uid="{00000000-0005-0000-0000-000001000000}"/>
  </cellStyles>
  <dxfs count="9"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</dxfs>
  <tableStyles count="0" defaultTableStyle="TableStyleMedium2" defaultPivotStyle="PivotStyleLight16"/>
  <colors>
    <mruColors>
      <color rgb="FF66FF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100" b="1" i="0" baseline="0">
                <a:effectLst/>
              </a:rPr>
              <a:t>Evolution du niveau d'automatisation en nombre d'élèves août </a:t>
            </a:r>
            <a:endParaRPr lang="fr-FR" sz="1100">
              <a:effectLst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'graph-tfl-fl-ads-août'!$D$3</c:f>
              <c:strCache>
                <c:ptCount val="1"/>
                <c:pt idx="0">
                  <c:v>Août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4BF4-4CD4-A4CC-DBB3E40876AA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4BF4-4CD4-A4CC-DBB3E40876AA}"/>
              </c:ext>
            </c:extLst>
          </c:dPt>
          <c:dPt>
            <c:idx val="2"/>
            <c:invertIfNegative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5-4BF4-4CD4-A4CC-DBB3E40876AA}"/>
              </c:ext>
            </c:extLst>
          </c:dPt>
          <c:cat>
            <c:strRef>
              <c:f>'graph-tfl-fl-ads-août'!$D$4:$D$6</c:f>
              <c:strCache>
                <c:ptCount val="3"/>
                <c:pt idx="0">
                  <c:v>Très Faibles Lecteurs</c:v>
                </c:pt>
                <c:pt idx="1">
                  <c:v>Faibles lecteurs</c:v>
                </c:pt>
                <c:pt idx="2">
                  <c:v>Automatisation du déchiffrage suffisante</c:v>
                </c:pt>
              </c:strCache>
            </c:strRef>
          </c:cat>
          <c:val>
            <c:numRef>
              <c:f>'graph-tfl-fl-ads-août'!$E$4:$E$6</c:f>
              <c:numCache>
                <c:formatCode>0</c:formatCode>
                <c:ptCount val="3"/>
                <c:pt idx="0">
                  <c:v>30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BF4-4CD4-A4CC-DBB3E40876AA}"/>
            </c:ext>
          </c:extLst>
        </c:ser>
        <c:ser>
          <c:idx val="1"/>
          <c:order val="1"/>
          <c:tx>
            <c:strRef>
              <c:f>'graph-tfl-fl-ads-août'!$F$3</c:f>
              <c:strCache>
                <c:ptCount val="1"/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8-4BF4-4CD4-A4CC-DBB3E40876AA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A-4BF4-4CD4-A4CC-DBB3E40876AA}"/>
              </c:ext>
            </c:extLst>
          </c:dPt>
          <c:dPt>
            <c:idx val="2"/>
            <c:invertIfNegative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C-4BF4-4CD4-A4CC-DBB3E40876AA}"/>
              </c:ext>
            </c:extLst>
          </c:dPt>
          <c:cat>
            <c:strRef>
              <c:f>'graph-tfl-fl-ads-août'!$D$4:$D$6</c:f>
              <c:strCache>
                <c:ptCount val="3"/>
                <c:pt idx="0">
                  <c:v>Très Faibles Lecteurs</c:v>
                </c:pt>
                <c:pt idx="1">
                  <c:v>Faibles lecteurs</c:v>
                </c:pt>
                <c:pt idx="2">
                  <c:v>Automatisation du déchiffrage suffisante</c:v>
                </c:pt>
              </c:strCache>
            </c:strRef>
          </c:cat>
          <c:val>
            <c:numRef>
              <c:f>'graph-tfl-fl-ads-août'!$F$4:$F$6</c:f>
              <c:numCache>
                <c:formatCode>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D-4BF4-4CD4-A4CC-DBB3E4087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83076608"/>
        <c:axId val="83078144"/>
        <c:axId val="0"/>
      </c:bar3DChart>
      <c:catAx>
        <c:axId val="8307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3078144"/>
        <c:crosses val="autoZero"/>
        <c:auto val="1"/>
        <c:lblAlgn val="ctr"/>
        <c:lblOffset val="100"/>
        <c:noMultiLvlLbl val="0"/>
      </c:catAx>
      <c:valAx>
        <c:axId val="8307814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830766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-3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100" b="1" i="0" baseline="0">
                <a:effectLst/>
              </a:rPr>
              <a:t>Evolution du niveau d'automatisation en nombre d'élèves août - février </a:t>
            </a:r>
            <a:endParaRPr lang="fr-FR" sz="1100">
              <a:effectLst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'graph-tfl-fl-ads-août-fev'!$E$3</c:f>
              <c:strCache>
                <c:ptCount val="1"/>
                <c:pt idx="0">
                  <c:v>Août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2B8F-4C75-9599-EBB2033DA4A5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2B8F-4C75-9599-EBB2033DA4A5}"/>
              </c:ext>
            </c:extLst>
          </c:dPt>
          <c:dPt>
            <c:idx val="2"/>
            <c:invertIfNegative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5-2B8F-4C75-9599-EBB2033DA4A5}"/>
              </c:ext>
            </c:extLst>
          </c:dPt>
          <c:cat>
            <c:strRef>
              <c:f>'graph-tfl-fl-ads-août-fev'!$D$4:$D$6</c:f>
              <c:strCache>
                <c:ptCount val="3"/>
                <c:pt idx="0">
                  <c:v>Très Faibles Lecteurs</c:v>
                </c:pt>
                <c:pt idx="1">
                  <c:v>Faibles lecteurs</c:v>
                </c:pt>
                <c:pt idx="2">
                  <c:v>Automatisation du déchiffrage suffisante</c:v>
                </c:pt>
              </c:strCache>
            </c:strRef>
          </c:cat>
          <c:val>
            <c:numRef>
              <c:f>'graph-tfl-fl-ads-août-fev'!$E$4:$E$6</c:f>
              <c:numCache>
                <c:formatCode>0</c:formatCode>
                <c:ptCount val="3"/>
                <c:pt idx="0">
                  <c:v>30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B8F-4C75-9599-EBB2033DA4A5}"/>
            </c:ext>
          </c:extLst>
        </c:ser>
        <c:ser>
          <c:idx val="1"/>
          <c:order val="1"/>
          <c:tx>
            <c:strRef>
              <c:f>'graph-tfl-fl-ads-août-fev'!$F$3</c:f>
              <c:strCache>
                <c:ptCount val="1"/>
                <c:pt idx="0">
                  <c:v>Février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8-2B8F-4C75-9599-EBB2033DA4A5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A-2B8F-4C75-9599-EBB2033DA4A5}"/>
              </c:ext>
            </c:extLst>
          </c:dPt>
          <c:dPt>
            <c:idx val="2"/>
            <c:invertIfNegative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C-2B8F-4C75-9599-EBB2033DA4A5}"/>
              </c:ext>
            </c:extLst>
          </c:dPt>
          <c:cat>
            <c:strRef>
              <c:f>'graph-tfl-fl-ads-août-fev'!$D$4:$D$6</c:f>
              <c:strCache>
                <c:ptCount val="3"/>
                <c:pt idx="0">
                  <c:v>Très Faibles Lecteurs</c:v>
                </c:pt>
                <c:pt idx="1">
                  <c:v>Faibles lecteurs</c:v>
                </c:pt>
                <c:pt idx="2">
                  <c:v>Automatisation du déchiffrage suffisante</c:v>
                </c:pt>
              </c:strCache>
            </c:strRef>
          </c:cat>
          <c:val>
            <c:numRef>
              <c:f>'graph-tfl-fl-ads-août-fev'!$F$4:$F$6</c:f>
              <c:numCache>
                <c:formatCode>0</c:formatCode>
                <c:ptCount val="3"/>
                <c:pt idx="0">
                  <c:v>30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B8F-4C75-9599-EBB2033DA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83093760"/>
        <c:axId val="83095552"/>
        <c:axId val="0"/>
      </c:bar3DChart>
      <c:catAx>
        <c:axId val="8309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3095552"/>
        <c:crosses val="autoZero"/>
        <c:auto val="1"/>
        <c:lblAlgn val="ctr"/>
        <c:lblOffset val="100"/>
        <c:noMultiLvlLbl val="0"/>
      </c:catAx>
      <c:valAx>
        <c:axId val="8309555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830937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-3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100" b="1" i="0" baseline="0">
                <a:effectLst/>
              </a:rPr>
              <a:t>Evolution du niveau d'automatisation en nombre d'élèves août - juin </a:t>
            </a:r>
            <a:endParaRPr lang="fr-FR" sz="1100">
              <a:effectLst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'graph-tfl-fl-ads-août-juin'!$E$3</c:f>
              <c:strCache>
                <c:ptCount val="1"/>
                <c:pt idx="0">
                  <c:v>Août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1642-4786-A302-AC8AF45E8E50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1642-4786-A302-AC8AF45E8E50}"/>
              </c:ext>
            </c:extLst>
          </c:dPt>
          <c:dPt>
            <c:idx val="2"/>
            <c:invertIfNegative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5-1642-4786-A302-AC8AF45E8E50}"/>
              </c:ext>
            </c:extLst>
          </c:dPt>
          <c:cat>
            <c:strRef>
              <c:f>'graph-tfl-fl-ads-août-juin'!$D$4:$D$6</c:f>
              <c:strCache>
                <c:ptCount val="3"/>
                <c:pt idx="0">
                  <c:v>Très Faibles Lecteurs</c:v>
                </c:pt>
                <c:pt idx="1">
                  <c:v>Faibles lecteurs</c:v>
                </c:pt>
                <c:pt idx="2">
                  <c:v>Automatisation du déchiffrage suffisante</c:v>
                </c:pt>
              </c:strCache>
            </c:strRef>
          </c:cat>
          <c:val>
            <c:numRef>
              <c:f>'graph-tfl-fl-ads-août-juin'!$E$4:$E$6</c:f>
              <c:numCache>
                <c:formatCode>0</c:formatCode>
                <c:ptCount val="3"/>
                <c:pt idx="0">
                  <c:v>30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42-4786-A302-AC8AF45E8E50}"/>
            </c:ext>
          </c:extLst>
        </c:ser>
        <c:ser>
          <c:idx val="1"/>
          <c:order val="1"/>
          <c:tx>
            <c:strRef>
              <c:f>'graph-tfl-fl-ads-août-juin'!$F$3</c:f>
              <c:strCache>
                <c:ptCount val="1"/>
                <c:pt idx="0">
                  <c:v>Juin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8-1642-4786-A302-AC8AF45E8E50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A-1642-4786-A302-AC8AF45E8E50}"/>
              </c:ext>
            </c:extLst>
          </c:dPt>
          <c:dPt>
            <c:idx val="2"/>
            <c:invertIfNegative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C-1642-4786-A302-AC8AF45E8E50}"/>
              </c:ext>
            </c:extLst>
          </c:dPt>
          <c:cat>
            <c:strRef>
              <c:f>'graph-tfl-fl-ads-août-juin'!$D$4:$D$6</c:f>
              <c:strCache>
                <c:ptCount val="3"/>
                <c:pt idx="0">
                  <c:v>Très Faibles Lecteurs</c:v>
                </c:pt>
                <c:pt idx="1">
                  <c:v>Faibles lecteurs</c:v>
                </c:pt>
                <c:pt idx="2">
                  <c:v>Automatisation du déchiffrage suffisante</c:v>
                </c:pt>
              </c:strCache>
            </c:strRef>
          </c:cat>
          <c:val>
            <c:numRef>
              <c:f>'graph-tfl-fl-ads-août-juin'!$F$4:$F$6</c:f>
              <c:numCache>
                <c:formatCode>0</c:formatCode>
                <c:ptCount val="3"/>
                <c:pt idx="0">
                  <c:v>30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642-4786-A302-AC8AF45E8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98565504"/>
        <c:axId val="98571392"/>
        <c:axId val="0"/>
      </c:bar3DChart>
      <c:catAx>
        <c:axId val="9856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8571392"/>
        <c:crosses val="autoZero"/>
        <c:auto val="1"/>
        <c:lblAlgn val="ctr"/>
        <c:lblOffset val="100"/>
        <c:noMultiLvlLbl val="0"/>
      </c:catAx>
      <c:valAx>
        <c:axId val="9857139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98565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6</xdr:row>
      <xdr:rowOff>157161</xdr:rowOff>
    </xdr:from>
    <xdr:to>
      <xdr:col>9</xdr:col>
      <xdr:colOff>548014</xdr:colOff>
      <xdr:row>30</xdr:row>
      <xdr:rowOff>39144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6</xdr:row>
      <xdr:rowOff>157161</xdr:rowOff>
    </xdr:from>
    <xdr:to>
      <xdr:col>9</xdr:col>
      <xdr:colOff>548014</xdr:colOff>
      <xdr:row>30</xdr:row>
      <xdr:rowOff>39144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6</xdr:row>
      <xdr:rowOff>157161</xdr:rowOff>
    </xdr:from>
    <xdr:to>
      <xdr:col>9</xdr:col>
      <xdr:colOff>548014</xdr:colOff>
      <xdr:row>30</xdr:row>
      <xdr:rowOff>39144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3"/>
  <sheetViews>
    <sheetView tabSelected="1" view="pageLayout" zoomScaleNormal="100" workbookViewId="0">
      <selection activeCell="A5" sqref="A5"/>
    </sheetView>
  </sheetViews>
  <sheetFormatPr baseColWidth="10" defaultRowHeight="14.5" x14ac:dyDescent="0.35"/>
  <cols>
    <col min="1" max="1" width="21.26953125" customWidth="1"/>
    <col min="2" max="2" width="17.1796875" customWidth="1"/>
    <col min="3" max="3" width="8.81640625" customWidth="1"/>
    <col min="4" max="4" width="10.81640625" hidden="1" customWidth="1"/>
    <col min="5" max="6" width="13.26953125" customWidth="1"/>
    <col min="7" max="7" width="16.54296875" hidden="1" customWidth="1"/>
    <col min="8" max="8" width="20" customWidth="1"/>
    <col min="9" max="9" width="5.7265625" customWidth="1"/>
    <col min="10" max="10" width="4.7265625" customWidth="1"/>
    <col min="11" max="11" width="5.81640625" customWidth="1"/>
    <col min="12" max="12" width="5.7265625" customWidth="1"/>
    <col min="13" max="13" width="4.7265625" customWidth="1"/>
    <col min="14" max="14" width="6.1796875" customWidth="1"/>
    <col min="15" max="15" width="5.7265625" customWidth="1"/>
    <col min="16" max="16" width="5.81640625" customWidth="1"/>
    <col min="17" max="20" width="4.7265625" customWidth="1"/>
    <col min="21" max="21" width="5.81640625" customWidth="1"/>
    <col min="22" max="22" width="6" customWidth="1"/>
    <col min="23" max="23" width="11.453125" customWidth="1"/>
  </cols>
  <sheetData>
    <row r="1" spans="1:22" ht="49.5" customHeight="1" x14ac:dyDescent="0.35">
      <c r="A1" s="45" t="s">
        <v>22</v>
      </c>
      <c r="B1" s="45"/>
      <c r="C1" s="45"/>
      <c r="D1" s="45"/>
      <c r="E1" s="45"/>
      <c r="F1" s="45"/>
      <c r="G1" s="45"/>
      <c r="H1" s="45"/>
    </row>
    <row r="2" spans="1:22" ht="15.5" x14ac:dyDescent="0.35">
      <c r="A2" s="42" t="s">
        <v>21</v>
      </c>
      <c r="B2" s="52"/>
      <c r="C2" s="52"/>
      <c r="D2" s="46" t="s">
        <v>1</v>
      </c>
      <c r="E2" s="46"/>
      <c r="F2" s="51"/>
      <c r="G2" s="51"/>
      <c r="H2" s="51"/>
    </row>
    <row r="3" spans="1:22" ht="4.5" customHeight="1" x14ac:dyDescent="0.35">
      <c r="A3" s="6"/>
      <c r="B3" s="6"/>
      <c r="C3" s="6"/>
      <c r="D3" s="6"/>
      <c r="E3" s="6"/>
      <c r="F3" s="6"/>
      <c r="G3" s="6"/>
      <c r="H3" s="6"/>
    </row>
    <row r="4" spans="1:22" ht="65.25" customHeight="1" x14ac:dyDescent="0.35">
      <c r="A4" s="12" t="s">
        <v>2</v>
      </c>
      <c r="B4" s="12" t="s">
        <v>3</v>
      </c>
      <c r="C4" s="13" t="s">
        <v>4</v>
      </c>
      <c r="D4" s="14" t="s">
        <v>5</v>
      </c>
      <c r="E4" s="14" t="s">
        <v>10</v>
      </c>
      <c r="F4" s="14" t="s">
        <v>11</v>
      </c>
      <c r="G4" s="15" t="s">
        <v>6</v>
      </c>
      <c r="H4" s="14" t="s">
        <v>12</v>
      </c>
      <c r="I4" s="1"/>
      <c r="J4" s="1"/>
      <c r="K4" s="1"/>
      <c r="L4" s="1"/>
      <c r="M4" s="1"/>
      <c r="N4" s="47"/>
      <c r="O4" s="47"/>
      <c r="P4" s="47"/>
      <c r="Q4" s="47"/>
      <c r="R4" s="47"/>
      <c r="S4" s="47"/>
      <c r="T4" s="47"/>
      <c r="U4" s="47"/>
      <c r="V4" s="47"/>
    </row>
    <row r="5" spans="1:22" ht="18.75" customHeight="1" x14ac:dyDescent="0.35">
      <c r="A5" s="7"/>
      <c r="B5" s="7"/>
      <c r="C5" s="3"/>
      <c r="D5" s="48">
        <v>92</v>
      </c>
      <c r="E5" s="49">
        <v>97</v>
      </c>
      <c r="F5" s="49">
        <v>114</v>
      </c>
      <c r="G5" s="4" t="str">
        <f t="shared" ref="G5:G34" si="0">IF(C5&lt;92,"oui","non")</f>
        <v>oui</v>
      </c>
      <c r="H5" s="5" t="str">
        <f>IF(C5&lt;97,"TFL",IF(C5&lt;=114,"FL",IF(C5&gt;114,"ADS")))</f>
        <v>TFL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8.75" customHeight="1" x14ac:dyDescent="0.35">
      <c r="A6" s="7"/>
      <c r="B6" s="7"/>
      <c r="C6" s="3"/>
      <c r="D6" s="48"/>
      <c r="E6" s="49"/>
      <c r="F6" s="49"/>
      <c r="G6" s="4" t="str">
        <f t="shared" si="0"/>
        <v>oui</v>
      </c>
      <c r="H6" s="5" t="str">
        <f>IF(C6&lt;97,"TFL",IF(C6&lt;=114,"FL",IF(C6&gt;114,"ADS")))</f>
        <v>TFL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8.75" customHeight="1" x14ac:dyDescent="0.35">
      <c r="A7" s="7"/>
      <c r="B7" s="7"/>
      <c r="C7" s="3"/>
      <c r="D7" s="48"/>
      <c r="E7" s="49"/>
      <c r="F7" s="49"/>
      <c r="G7" s="4" t="str">
        <f t="shared" si="0"/>
        <v>oui</v>
      </c>
      <c r="H7" s="5" t="str">
        <f t="shared" ref="H7:H34" si="1">IF(C7&lt;97,"TFL",IF(C7&lt;=114,"FL",IF(C7&gt;114,"ADS")))</f>
        <v>TFL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8.75" customHeight="1" x14ac:dyDescent="0.35">
      <c r="A8" s="7"/>
      <c r="B8" s="7"/>
      <c r="C8" s="3"/>
      <c r="D8" s="48"/>
      <c r="E8" s="49"/>
      <c r="F8" s="49"/>
      <c r="G8" s="4" t="str">
        <f t="shared" si="0"/>
        <v>oui</v>
      </c>
      <c r="H8" s="5" t="str">
        <f t="shared" si="1"/>
        <v>TFL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8.75" customHeight="1" x14ac:dyDescent="0.35">
      <c r="A9" s="7"/>
      <c r="B9" s="7"/>
      <c r="C9" s="3"/>
      <c r="D9" s="48"/>
      <c r="E9" s="49"/>
      <c r="F9" s="49"/>
      <c r="G9" s="4" t="str">
        <f t="shared" si="0"/>
        <v>oui</v>
      </c>
      <c r="H9" s="5" t="str">
        <f t="shared" si="1"/>
        <v>TFL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8.75" customHeight="1" x14ac:dyDescent="0.35">
      <c r="A10" s="7"/>
      <c r="B10" s="7"/>
      <c r="C10" s="3"/>
      <c r="D10" s="48"/>
      <c r="E10" s="49"/>
      <c r="F10" s="49"/>
      <c r="G10" s="4" t="str">
        <f t="shared" si="0"/>
        <v>oui</v>
      </c>
      <c r="H10" s="5" t="str">
        <f t="shared" si="1"/>
        <v>TFL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8.75" customHeight="1" x14ac:dyDescent="0.35">
      <c r="A11" s="7"/>
      <c r="B11" s="7"/>
      <c r="C11" s="3"/>
      <c r="D11" s="48"/>
      <c r="E11" s="49"/>
      <c r="F11" s="49"/>
      <c r="G11" s="4" t="str">
        <f t="shared" si="0"/>
        <v>oui</v>
      </c>
      <c r="H11" s="5" t="str">
        <f t="shared" si="1"/>
        <v>TFL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8.75" customHeight="1" x14ac:dyDescent="0.35">
      <c r="A12" s="7"/>
      <c r="B12" s="7"/>
      <c r="C12" s="3"/>
      <c r="D12" s="48"/>
      <c r="E12" s="49"/>
      <c r="F12" s="49"/>
      <c r="G12" s="4" t="str">
        <f t="shared" si="0"/>
        <v>oui</v>
      </c>
      <c r="H12" s="5" t="str">
        <f t="shared" si="1"/>
        <v>TFL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8.75" customHeight="1" x14ac:dyDescent="0.35">
      <c r="A13" s="7"/>
      <c r="B13" s="7"/>
      <c r="C13" s="3"/>
      <c r="D13" s="48"/>
      <c r="E13" s="49"/>
      <c r="F13" s="49"/>
      <c r="G13" s="4" t="str">
        <f t="shared" si="0"/>
        <v>oui</v>
      </c>
      <c r="H13" s="5" t="str">
        <f t="shared" si="1"/>
        <v>TFL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8.75" customHeight="1" x14ac:dyDescent="0.35">
      <c r="A14" s="7"/>
      <c r="B14" s="7"/>
      <c r="C14" s="3"/>
      <c r="D14" s="48"/>
      <c r="E14" s="49"/>
      <c r="F14" s="49"/>
      <c r="G14" s="4" t="str">
        <f t="shared" si="0"/>
        <v>oui</v>
      </c>
      <c r="H14" s="5" t="str">
        <f t="shared" si="1"/>
        <v>TFL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8.75" customHeight="1" x14ac:dyDescent="0.35">
      <c r="A15" s="7"/>
      <c r="B15" s="7"/>
      <c r="C15" s="3"/>
      <c r="D15" s="48"/>
      <c r="E15" s="49"/>
      <c r="F15" s="49"/>
      <c r="G15" s="4" t="str">
        <f t="shared" si="0"/>
        <v>oui</v>
      </c>
      <c r="H15" s="5" t="str">
        <f t="shared" si="1"/>
        <v>TFL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8.75" customHeight="1" x14ac:dyDescent="0.35">
      <c r="A16" s="7"/>
      <c r="B16" s="7"/>
      <c r="C16" s="3"/>
      <c r="D16" s="48"/>
      <c r="E16" s="49"/>
      <c r="F16" s="49"/>
      <c r="G16" s="4" t="str">
        <f t="shared" si="0"/>
        <v>oui</v>
      </c>
      <c r="H16" s="5" t="str">
        <f t="shared" si="1"/>
        <v>TFL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8.75" customHeight="1" x14ac:dyDescent="0.35">
      <c r="A17" s="7"/>
      <c r="B17" s="7"/>
      <c r="C17" s="3"/>
      <c r="D17" s="48"/>
      <c r="E17" s="49"/>
      <c r="F17" s="49"/>
      <c r="G17" s="4" t="str">
        <f t="shared" si="0"/>
        <v>oui</v>
      </c>
      <c r="H17" s="5" t="str">
        <f t="shared" si="1"/>
        <v>TFL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8.75" customHeight="1" x14ac:dyDescent="0.35">
      <c r="A18" s="7"/>
      <c r="B18" s="7"/>
      <c r="C18" s="3"/>
      <c r="D18" s="48"/>
      <c r="E18" s="49"/>
      <c r="F18" s="49"/>
      <c r="G18" s="4" t="str">
        <f t="shared" si="0"/>
        <v>oui</v>
      </c>
      <c r="H18" s="5" t="str">
        <f t="shared" si="1"/>
        <v>TFL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8.75" customHeight="1" x14ac:dyDescent="0.35">
      <c r="A19" s="7"/>
      <c r="B19" s="7"/>
      <c r="C19" s="3"/>
      <c r="D19" s="48"/>
      <c r="E19" s="49"/>
      <c r="F19" s="49"/>
      <c r="G19" s="4" t="str">
        <f t="shared" si="0"/>
        <v>oui</v>
      </c>
      <c r="H19" s="5" t="str">
        <f t="shared" si="1"/>
        <v>TFL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8.75" customHeight="1" x14ac:dyDescent="0.35">
      <c r="A20" s="7"/>
      <c r="B20" s="7"/>
      <c r="C20" s="3"/>
      <c r="D20" s="48"/>
      <c r="E20" s="49"/>
      <c r="F20" s="49"/>
      <c r="G20" s="4"/>
      <c r="H20" s="5" t="str">
        <f t="shared" si="1"/>
        <v>TFL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8.75" customHeight="1" x14ac:dyDescent="0.35">
      <c r="A21" s="7"/>
      <c r="B21" s="7"/>
      <c r="C21" s="3"/>
      <c r="D21" s="48"/>
      <c r="E21" s="49"/>
      <c r="F21" s="49"/>
      <c r="G21" s="4"/>
      <c r="H21" s="5" t="str">
        <f t="shared" si="1"/>
        <v>TFL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8.75" customHeight="1" x14ac:dyDescent="0.35">
      <c r="A22" s="7"/>
      <c r="B22" s="7"/>
      <c r="C22" s="3"/>
      <c r="D22" s="48"/>
      <c r="E22" s="49"/>
      <c r="F22" s="49"/>
      <c r="G22" s="4"/>
      <c r="H22" s="5" t="str">
        <f t="shared" si="1"/>
        <v>TFL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8.75" customHeight="1" x14ac:dyDescent="0.35">
      <c r="A23" s="7"/>
      <c r="B23" s="7"/>
      <c r="C23" s="3"/>
      <c r="D23" s="48"/>
      <c r="E23" s="49"/>
      <c r="F23" s="49"/>
      <c r="G23" s="4"/>
      <c r="H23" s="5" t="str">
        <f t="shared" si="1"/>
        <v>TFL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8.75" customHeight="1" x14ac:dyDescent="0.35">
      <c r="A24" s="7"/>
      <c r="B24" s="7"/>
      <c r="C24" s="3"/>
      <c r="D24" s="48"/>
      <c r="E24" s="49"/>
      <c r="F24" s="49"/>
      <c r="G24" s="4"/>
      <c r="H24" s="5" t="str">
        <f t="shared" si="1"/>
        <v>TFL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8.75" customHeight="1" x14ac:dyDescent="0.35">
      <c r="A25" s="7"/>
      <c r="B25" s="7"/>
      <c r="C25" s="3"/>
      <c r="D25" s="48"/>
      <c r="E25" s="49"/>
      <c r="F25" s="49"/>
      <c r="G25" s="4" t="str">
        <f t="shared" si="0"/>
        <v>oui</v>
      </c>
      <c r="H25" s="5" t="str">
        <f t="shared" si="1"/>
        <v>TFL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8.75" customHeight="1" x14ac:dyDescent="0.35">
      <c r="A26" s="7"/>
      <c r="B26" s="7"/>
      <c r="C26" s="3"/>
      <c r="D26" s="48"/>
      <c r="E26" s="49"/>
      <c r="F26" s="49"/>
      <c r="G26" s="4" t="str">
        <f t="shared" si="0"/>
        <v>oui</v>
      </c>
      <c r="H26" s="5" t="str">
        <f t="shared" si="1"/>
        <v>TFL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8.75" customHeight="1" x14ac:dyDescent="0.35">
      <c r="A27" s="7"/>
      <c r="B27" s="7"/>
      <c r="C27" s="3"/>
      <c r="D27" s="48"/>
      <c r="E27" s="49"/>
      <c r="F27" s="49"/>
      <c r="G27" s="4" t="str">
        <f t="shared" si="0"/>
        <v>oui</v>
      </c>
      <c r="H27" s="5" t="str">
        <f t="shared" si="1"/>
        <v>TFL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8.75" customHeight="1" x14ac:dyDescent="0.35">
      <c r="A28" s="7"/>
      <c r="B28" s="7"/>
      <c r="C28" s="3"/>
      <c r="D28" s="48"/>
      <c r="E28" s="49"/>
      <c r="F28" s="49"/>
      <c r="G28" s="4" t="str">
        <f t="shared" si="0"/>
        <v>oui</v>
      </c>
      <c r="H28" s="5" t="str">
        <f t="shared" si="1"/>
        <v>TFL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8.75" customHeight="1" x14ac:dyDescent="0.35">
      <c r="A29" s="7"/>
      <c r="B29" s="7"/>
      <c r="C29" s="3"/>
      <c r="D29" s="48"/>
      <c r="E29" s="49"/>
      <c r="F29" s="49"/>
      <c r="G29" s="4" t="str">
        <f t="shared" si="0"/>
        <v>oui</v>
      </c>
      <c r="H29" s="5" t="str">
        <f t="shared" si="1"/>
        <v>TFL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8.75" customHeight="1" x14ac:dyDescent="0.35">
      <c r="A30" s="7"/>
      <c r="B30" s="7"/>
      <c r="C30" s="3"/>
      <c r="D30" s="48"/>
      <c r="E30" s="49"/>
      <c r="F30" s="49"/>
      <c r="G30" s="4"/>
      <c r="H30" s="5" t="str">
        <f t="shared" si="1"/>
        <v>TFL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8.75" customHeight="1" x14ac:dyDescent="0.35">
      <c r="A31" s="7"/>
      <c r="B31" s="7"/>
      <c r="C31" s="3"/>
      <c r="D31" s="48"/>
      <c r="E31" s="49"/>
      <c r="F31" s="49"/>
      <c r="G31" s="4" t="str">
        <f t="shared" si="0"/>
        <v>oui</v>
      </c>
      <c r="H31" s="5" t="str">
        <f t="shared" si="1"/>
        <v>TFL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8.75" customHeight="1" x14ac:dyDescent="0.35">
      <c r="A32" s="7"/>
      <c r="B32" s="7"/>
      <c r="C32" s="3"/>
      <c r="D32" s="48"/>
      <c r="E32" s="49"/>
      <c r="F32" s="49"/>
      <c r="G32" s="4"/>
      <c r="H32" s="5" t="str">
        <f t="shared" si="1"/>
        <v>TFL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8.75" customHeight="1" x14ac:dyDescent="0.35">
      <c r="A33" s="7"/>
      <c r="B33" s="7"/>
      <c r="C33" s="26"/>
      <c r="D33" s="48"/>
      <c r="E33" s="49"/>
      <c r="F33" s="49"/>
      <c r="G33" s="4"/>
      <c r="H33" s="5" t="str">
        <f t="shared" si="1"/>
        <v>TFL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8.75" customHeight="1" x14ac:dyDescent="0.35">
      <c r="A34" s="7"/>
      <c r="B34" s="7"/>
      <c r="C34" s="26"/>
      <c r="D34" s="48"/>
      <c r="E34" s="49"/>
      <c r="F34" s="49"/>
      <c r="G34" s="4" t="str">
        <f t="shared" si="0"/>
        <v>oui</v>
      </c>
      <c r="H34" s="5" t="str">
        <f t="shared" si="1"/>
        <v>TFL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0.5" customHeight="1" x14ac:dyDescent="0.35">
      <c r="A35" s="6"/>
      <c r="B35" s="6"/>
      <c r="C35" s="6"/>
      <c r="D35" s="6"/>
      <c r="E35" s="6"/>
      <c r="F35" s="6"/>
      <c r="G35" s="6"/>
      <c r="H35" s="6"/>
    </row>
    <row r="36" spans="1:22" ht="15.5" x14ac:dyDescent="0.35">
      <c r="A36" s="50" t="s">
        <v>7</v>
      </c>
      <c r="B36" s="50"/>
      <c r="C36" s="16" t="e">
        <f>AVERAGE(C5:C34)</f>
        <v>#DIV/0!</v>
      </c>
      <c r="D36" s="6"/>
      <c r="E36" s="6"/>
      <c r="F36" s="6"/>
      <c r="G36" s="8"/>
      <c r="H36" s="9"/>
    </row>
    <row r="37" spans="1:22" ht="15.5" x14ac:dyDescent="0.35">
      <c r="A37" s="44" t="s">
        <v>8</v>
      </c>
      <c r="B37" s="44"/>
      <c r="C37" s="17">
        <f>MAX(C5:C34)</f>
        <v>0</v>
      </c>
      <c r="D37" s="6"/>
      <c r="E37" s="6"/>
      <c r="F37" s="6"/>
      <c r="G37" s="8"/>
      <c r="H37" s="10"/>
    </row>
    <row r="38" spans="1:22" ht="15.5" x14ac:dyDescent="0.35">
      <c r="A38" s="44" t="s">
        <v>9</v>
      </c>
      <c r="B38" s="44"/>
      <c r="C38" s="17">
        <f>MIN(C5:C34)</f>
        <v>0</v>
      </c>
      <c r="D38" s="6"/>
      <c r="E38" s="6"/>
      <c r="F38" s="6"/>
      <c r="G38" s="6"/>
      <c r="H38" s="6"/>
    </row>
    <row r="39" spans="1:22" ht="10.5" customHeight="1" x14ac:dyDescent="0.35">
      <c r="A39" s="6"/>
      <c r="B39" s="6"/>
      <c r="C39" s="11"/>
      <c r="D39" s="6"/>
      <c r="E39" s="6"/>
      <c r="F39" s="6"/>
      <c r="G39" s="6"/>
      <c r="H39" s="6"/>
    </row>
    <row r="40" spans="1:22" ht="15.5" x14ac:dyDescent="0.35">
      <c r="A40" s="6"/>
      <c r="B40" s="18" t="s">
        <v>13</v>
      </c>
      <c r="C40" s="20">
        <f>COUNTIF(H5:H34,"TFL")</f>
        <v>30</v>
      </c>
      <c r="D40" s="6"/>
      <c r="E40" s="6"/>
      <c r="F40" s="6"/>
      <c r="G40" s="6"/>
      <c r="H40" s="6"/>
    </row>
    <row r="41" spans="1:22" ht="15.5" x14ac:dyDescent="0.35">
      <c r="A41" s="6"/>
      <c r="B41" s="18" t="s">
        <v>14</v>
      </c>
      <c r="C41" s="21">
        <f>COUNTIF(H5:H34,"FL")</f>
        <v>0</v>
      </c>
      <c r="D41" s="6"/>
      <c r="E41" s="6"/>
      <c r="F41" s="6"/>
      <c r="G41" s="6"/>
      <c r="H41" s="6"/>
    </row>
    <row r="42" spans="1:22" ht="15.5" x14ac:dyDescent="0.35">
      <c r="A42" s="6"/>
      <c r="B42" s="19" t="s">
        <v>15</v>
      </c>
      <c r="C42" s="21">
        <f>COUNTIF(H5:H34,"ADS")</f>
        <v>0</v>
      </c>
      <c r="D42" s="6"/>
      <c r="E42" s="6"/>
      <c r="F42" s="6"/>
      <c r="G42" s="6"/>
      <c r="H42" s="6"/>
    </row>
    <row r="43" spans="1:22" ht="15.5" x14ac:dyDescent="0.35">
      <c r="A43" s="6"/>
      <c r="B43" s="6"/>
      <c r="C43" s="6"/>
      <c r="D43" s="6"/>
      <c r="E43" s="6"/>
      <c r="F43" s="6"/>
      <c r="G43" s="6"/>
      <c r="H43" s="6"/>
    </row>
  </sheetData>
  <sheetProtection algorithmName="SHA-512" hashValue="zPDldBt3FjJFn6LJws/u4ePMlSdypUnCf713eRQrzRJbREufpj7kXxvC+f1FY+HdMT6iZpY0I42Er48XDVBBXA==" saltValue="ysX87ygnM97NK80mtpZIVg==" spinCount="100000" sheet="1" selectLockedCells="1"/>
  <mergeCells count="11">
    <mergeCell ref="A37:B37"/>
    <mergeCell ref="A38:B38"/>
    <mergeCell ref="A1:H1"/>
    <mergeCell ref="D2:E2"/>
    <mergeCell ref="N4:V4"/>
    <mergeCell ref="D5:D34"/>
    <mergeCell ref="E5:E34"/>
    <mergeCell ref="F5:F34"/>
    <mergeCell ref="A36:B36"/>
    <mergeCell ref="F2:H2"/>
    <mergeCell ref="B2:C2"/>
  </mergeCells>
  <conditionalFormatting sqref="H5:H34">
    <cfRule type="beginsWith" dxfId="8" priority="1" operator="beginsWith" text="ADS">
      <formula>LEFT(H5,LEN("ADS"))="ADS"</formula>
    </cfRule>
    <cfRule type="beginsWith" dxfId="7" priority="2" operator="beginsWith" text="FL">
      <formula>LEFT(H5,LEN("FL"))="FL"</formula>
    </cfRule>
    <cfRule type="beginsWith" dxfId="6" priority="3" operator="beginsWith" text="TFL">
      <formula>LEFT(H5,LEN("TFL"))="TFL"</formula>
    </cfRule>
  </conditionalFormatting>
  <printOptions horizontalCentered="1" verticalCentered="1"/>
  <pageMargins left="0.11811023622047245" right="0" top="0.19685039370078741" bottom="0" header="0" footer="0"/>
  <pageSetup paperSize="9" fitToWidth="0"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3"/>
  <sheetViews>
    <sheetView view="pageLayout" zoomScaleNormal="100" workbookViewId="0">
      <selection activeCell="C5" sqref="C5"/>
    </sheetView>
  </sheetViews>
  <sheetFormatPr baseColWidth="10" defaultRowHeight="14.5" x14ac:dyDescent="0.35"/>
  <cols>
    <col min="1" max="1" width="21.26953125" customWidth="1"/>
    <col min="2" max="2" width="17.1796875" customWidth="1"/>
    <col min="3" max="3" width="8.81640625" customWidth="1"/>
    <col min="4" max="4" width="10.81640625" hidden="1" customWidth="1"/>
    <col min="5" max="6" width="13.26953125" customWidth="1"/>
    <col min="7" max="7" width="16.54296875" hidden="1" customWidth="1"/>
    <col min="8" max="8" width="20" customWidth="1"/>
    <col min="9" max="9" width="5.7265625" customWidth="1"/>
    <col min="10" max="10" width="4.7265625" customWidth="1"/>
    <col min="11" max="11" width="5.81640625" customWidth="1"/>
    <col min="12" max="12" width="5.7265625" customWidth="1"/>
    <col min="13" max="13" width="4.7265625" customWidth="1"/>
    <col min="14" max="14" width="6.1796875" customWidth="1"/>
    <col min="15" max="15" width="5.7265625" customWidth="1"/>
    <col min="16" max="16" width="5.81640625" customWidth="1"/>
    <col min="17" max="20" width="4.7265625" customWidth="1"/>
    <col min="21" max="21" width="5.81640625" customWidth="1"/>
    <col min="22" max="22" width="6" customWidth="1"/>
    <col min="23" max="23" width="11.453125" customWidth="1"/>
  </cols>
  <sheetData>
    <row r="1" spans="1:22" ht="49.5" customHeight="1" x14ac:dyDescent="0.35">
      <c r="A1" s="45" t="s">
        <v>24</v>
      </c>
      <c r="B1" s="45"/>
      <c r="C1" s="45"/>
      <c r="D1" s="45"/>
      <c r="E1" s="45"/>
      <c r="F1" s="45"/>
      <c r="G1" s="45"/>
      <c r="H1" s="45"/>
    </row>
    <row r="2" spans="1:22" ht="15.5" x14ac:dyDescent="0.35">
      <c r="A2" s="43" t="s">
        <v>21</v>
      </c>
      <c r="B2" s="55">
        <f>'6e-août'!B2:C2</f>
        <v>0</v>
      </c>
      <c r="C2" s="55"/>
      <c r="D2" s="53" t="s">
        <v>1</v>
      </c>
      <c r="E2" s="53"/>
      <c r="F2" s="54">
        <f>'6e-août'!F2:H2</f>
        <v>0</v>
      </c>
      <c r="G2" s="54"/>
      <c r="H2" s="54"/>
    </row>
    <row r="3" spans="1:22" ht="4.5" customHeight="1" x14ac:dyDescent="0.35">
      <c r="A3" s="6"/>
      <c r="B3" s="6"/>
      <c r="C3" s="6"/>
      <c r="D3" s="6"/>
      <c r="E3" s="6"/>
      <c r="F3" s="6"/>
      <c r="G3" s="6"/>
      <c r="H3" s="6"/>
    </row>
    <row r="4" spans="1:22" ht="65.25" customHeight="1" x14ac:dyDescent="0.35">
      <c r="A4" s="12" t="s">
        <v>2</v>
      </c>
      <c r="B4" s="12" t="s">
        <v>3</v>
      </c>
      <c r="C4" s="13" t="s">
        <v>4</v>
      </c>
      <c r="D4" s="14" t="s">
        <v>5</v>
      </c>
      <c r="E4" s="14" t="s">
        <v>10</v>
      </c>
      <c r="F4" s="14" t="s">
        <v>11</v>
      </c>
      <c r="G4" s="15" t="s">
        <v>6</v>
      </c>
      <c r="H4" s="14" t="s">
        <v>12</v>
      </c>
      <c r="I4" s="1"/>
      <c r="J4" s="1"/>
      <c r="K4" s="1"/>
      <c r="L4" s="1"/>
      <c r="M4" s="1"/>
      <c r="N4" s="47"/>
      <c r="O4" s="47"/>
      <c r="P4" s="47"/>
      <c r="Q4" s="47"/>
      <c r="R4" s="47"/>
      <c r="S4" s="47"/>
      <c r="T4" s="47"/>
      <c r="U4" s="47"/>
      <c r="V4" s="47"/>
    </row>
    <row r="5" spans="1:22" ht="18.75" customHeight="1" x14ac:dyDescent="0.35">
      <c r="A5" s="40">
        <f>'6e-août'!A5</f>
        <v>0</v>
      </c>
      <c r="B5" s="40">
        <f>'6e-août'!B5</f>
        <v>0</v>
      </c>
      <c r="C5" s="3"/>
      <c r="D5" s="48">
        <v>92</v>
      </c>
      <c r="E5" s="49">
        <v>103</v>
      </c>
      <c r="F5" s="49">
        <v>120</v>
      </c>
      <c r="G5" s="4" t="str">
        <f t="shared" ref="G5:G34" si="0">IF(C5&lt;92,"oui","non")</f>
        <v>oui</v>
      </c>
      <c r="H5" s="27" t="str">
        <f>IF(C5&lt;103,"TFL",IF(C5&lt;=120,"FL",IF(C5&gt;120,"ADS")))</f>
        <v>TFL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8.75" customHeight="1" x14ac:dyDescent="0.35">
      <c r="A6" s="40">
        <f>'6e-août'!A6</f>
        <v>0</v>
      </c>
      <c r="B6" s="40">
        <f>'6e-août'!B6</f>
        <v>0</v>
      </c>
      <c r="C6" s="3"/>
      <c r="D6" s="48"/>
      <c r="E6" s="49"/>
      <c r="F6" s="49"/>
      <c r="G6" s="4" t="str">
        <f t="shared" si="0"/>
        <v>oui</v>
      </c>
      <c r="H6" s="27" t="str">
        <f>IF(C6&lt;103,"TFL",IF(C6&lt;=120,"FL",IF(C6&gt;120,"ADS")))</f>
        <v>TFL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8.75" customHeight="1" x14ac:dyDescent="0.35">
      <c r="A7" s="40">
        <f>'6e-août'!A7</f>
        <v>0</v>
      </c>
      <c r="B7" s="40">
        <f>'6e-août'!B7</f>
        <v>0</v>
      </c>
      <c r="C7" s="3"/>
      <c r="D7" s="48"/>
      <c r="E7" s="49"/>
      <c r="F7" s="49"/>
      <c r="G7" s="4" t="str">
        <f t="shared" si="0"/>
        <v>oui</v>
      </c>
      <c r="H7" s="27" t="str">
        <f t="shared" ref="H7:H34" si="1">IF(C7&lt;103,"TFL",IF(C7&lt;=120,"FL",IF(C7&gt;120,"ADS")))</f>
        <v>TFL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8.75" customHeight="1" x14ac:dyDescent="0.35">
      <c r="A8" s="40">
        <f>'6e-août'!A8</f>
        <v>0</v>
      </c>
      <c r="B8" s="40">
        <f>'6e-août'!B8</f>
        <v>0</v>
      </c>
      <c r="C8" s="3"/>
      <c r="D8" s="48"/>
      <c r="E8" s="49"/>
      <c r="F8" s="49"/>
      <c r="G8" s="4" t="str">
        <f t="shared" si="0"/>
        <v>oui</v>
      </c>
      <c r="H8" s="27" t="str">
        <f t="shared" si="1"/>
        <v>TFL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8.75" customHeight="1" x14ac:dyDescent="0.35">
      <c r="A9" s="40">
        <f>'6e-août'!A9</f>
        <v>0</v>
      </c>
      <c r="B9" s="40">
        <f>'6e-août'!B9</f>
        <v>0</v>
      </c>
      <c r="C9" s="3"/>
      <c r="D9" s="48"/>
      <c r="E9" s="49"/>
      <c r="F9" s="49"/>
      <c r="G9" s="4" t="str">
        <f t="shared" si="0"/>
        <v>oui</v>
      </c>
      <c r="H9" s="27" t="str">
        <f t="shared" si="1"/>
        <v>TFL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8.75" customHeight="1" x14ac:dyDescent="0.35">
      <c r="A10" s="40">
        <f>'6e-août'!A10</f>
        <v>0</v>
      </c>
      <c r="B10" s="40">
        <f>'6e-août'!B10</f>
        <v>0</v>
      </c>
      <c r="C10" s="3"/>
      <c r="D10" s="48"/>
      <c r="E10" s="49"/>
      <c r="F10" s="49"/>
      <c r="G10" s="4" t="str">
        <f t="shared" si="0"/>
        <v>oui</v>
      </c>
      <c r="H10" s="27" t="str">
        <f t="shared" si="1"/>
        <v>TFL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8.75" customHeight="1" x14ac:dyDescent="0.35">
      <c r="A11" s="40">
        <f>'6e-août'!A11</f>
        <v>0</v>
      </c>
      <c r="B11" s="40">
        <f>'6e-août'!B11</f>
        <v>0</v>
      </c>
      <c r="C11" s="3"/>
      <c r="D11" s="48"/>
      <c r="E11" s="49"/>
      <c r="F11" s="49"/>
      <c r="G11" s="4" t="str">
        <f t="shared" si="0"/>
        <v>oui</v>
      </c>
      <c r="H11" s="27" t="str">
        <f t="shared" si="1"/>
        <v>TFL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8.75" customHeight="1" x14ac:dyDescent="0.35">
      <c r="A12" s="40">
        <f>'6e-août'!A12</f>
        <v>0</v>
      </c>
      <c r="B12" s="40">
        <f>'6e-août'!B12</f>
        <v>0</v>
      </c>
      <c r="C12" s="3"/>
      <c r="D12" s="48"/>
      <c r="E12" s="49"/>
      <c r="F12" s="49"/>
      <c r="G12" s="4" t="str">
        <f t="shared" si="0"/>
        <v>oui</v>
      </c>
      <c r="H12" s="27" t="str">
        <f t="shared" si="1"/>
        <v>TFL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8.75" customHeight="1" x14ac:dyDescent="0.35">
      <c r="A13" s="40">
        <f>'6e-août'!A13</f>
        <v>0</v>
      </c>
      <c r="B13" s="40">
        <f>'6e-août'!B13</f>
        <v>0</v>
      </c>
      <c r="C13" s="3"/>
      <c r="D13" s="48"/>
      <c r="E13" s="49"/>
      <c r="F13" s="49"/>
      <c r="G13" s="4" t="str">
        <f t="shared" si="0"/>
        <v>oui</v>
      </c>
      <c r="H13" s="27" t="str">
        <f t="shared" si="1"/>
        <v>TFL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8.75" customHeight="1" x14ac:dyDescent="0.35">
      <c r="A14" s="40">
        <f>'6e-août'!A14</f>
        <v>0</v>
      </c>
      <c r="B14" s="40">
        <f>'6e-août'!B14</f>
        <v>0</v>
      </c>
      <c r="C14" s="3"/>
      <c r="D14" s="48"/>
      <c r="E14" s="49"/>
      <c r="F14" s="49"/>
      <c r="G14" s="4" t="str">
        <f t="shared" si="0"/>
        <v>oui</v>
      </c>
      <c r="H14" s="27" t="str">
        <f t="shared" si="1"/>
        <v>TFL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8.75" customHeight="1" x14ac:dyDescent="0.35">
      <c r="A15" s="40">
        <f>'6e-août'!A15</f>
        <v>0</v>
      </c>
      <c r="B15" s="40">
        <f>'6e-août'!B15</f>
        <v>0</v>
      </c>
      <c r="C15" s="3"/>
      <c r="D15" s="48"/>
      <c r="E15" s="49"/>
      <c r="F15" s="49"/>
      <c r="G15" s="4" t="str">
        <f t="shared" si="0"/>
        <v>oui</v>
      </c>
      <c r="H15" s="27" t="str">
        <f t="shared" si="1"/>
        <v>TFL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8.75" customHeight="1" x14ac:dyDescent="0.35">
      <c r="A16" s="40">
        <f>'6e-août'!A16</f>
        <v>0</v>
      </c>
      <c r="B16" s="40">
        <f>'6e-août'!B16</f>
        <v>0</v>
      </c>
      <c r="C16" s="3"/>
      <c r="D16" s="48"/>
      <c r="E16" s="49"/>
      <c r="F16" s="49"/>
      <c r="G16" s="4" t="str">
        <f t="shared" si="0"/>
        <v>oui</v>
      </c>
      <c r="H16" s="27" t="str">
        <f t="shared" si="1"/>
        <v>TFL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8.75" customHeight="1" x14ac:dyDescent="0.35">
      <c r="A17" s="40">
        <f>'6e-août'!A17</f>
        <v>0</v>
      </c>
      <c r="B17" s="40">
        <f>'6e-août'!B17</f>
        <v>0</v>
      </c>
      <c r="C17" s="3"/>
      <c r="D17" s="48"/>
      <c r="E17" s="49"/>
      <c r="F17" s="49"/>
      <c r="G17" s="4" t="str">
        <f t="shared" si="0"/>
        <v>oui</v>
      </c>
      <c r="H17" s="27" t="str">
        <f t="shared" si="1"/>
        <v>TFL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8.75" customHeight="1" x14ac:dyDescent="0.35">
      <c r="A18" s="40">
        <f>'6e-août'!A18</f>
        <v>0</v>
      </c>
      <c r="B18" s="40">
        <f>'6e-août'!B18</f>
        <v>0</v>
      </c>
      <c r="C18" s="3"/>
      <c r="D18" s="48"/>
      <c r="E18" s="49"/>
      <c r="F18" s="49"/>
      <c r="G18" s="4" t="str">
        <f t="shared" si="0"/>
        <v>oui</v>
      </c>
      <c r="H18" s="27" t="str">
        <f t="shared" si="1"/>
        <v>TFL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8.75" customHeight="1" x14ac:dyDescent="0.35">
      <c r="A19" s="40">
        <f>'6e-août'!A19</f>
        <v>0</v>
      </c>
      <c r="B19" s="40">
        <f>'6e-août'!B19</f>
        <v>0</v>
      </c>
      <c r="C19" s="3"/>
      <c r="D19" s="48"/>
      <c r="E19" s="49"/>
      <c r="F19" s="49"/>
      <c r="G19" s="4" t="str">
        <f t="shared" si="0"/>
        <v>oui</v>
      </c>
      <c r="H19" s="27" t="str">
        <f t="shared" si="1"/>
        <v>TFL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8.75" customHeight="1" x14ac:dyDescent="0.35">
      <c r="A20" s="40">
        <f>'6e-août'!A20</f>
        <v>0</v>
      </c>
      <c r="B20" s="40">
        <f>'6e-août'!B20</f>
        <v>0</v>
      </c>
      <c r="C20" s="3"/>
      <c r="D20" s="48"/>
      <c r="E20" s="49"/>
      <c r="F20" s="49"/>
      <c r="G20" s="4"/>
      <c r="H20" s="27" t="str">
        <f t="shared" si="1"/>
        <v>TFL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8.75" customHeight="1" x14ac:dyDescent="0.35">
      <c r="A21" s="40">
        <f>'6e-août'!A21</f>
        <v>0</v>
      </c>
      <c r="B21" s="40">
        <f>'6e-août'!B21</f>
        <v>0</v>
      </c>
      <c r="C21" s="3"/>
      <c r="D21" s="48"/>
      <c r="E21" s="49"/>
      <c r="F21" s="49"/>
      <c r="G21" s="4"/>
      <c r="H21" s="27" t="str">
        <f t="shared" si="1"/>
        <v>TFL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8.75" customHeight="1" x14ac:dyDescent="0.35">
      <c r="A22" s="40">
        <f>'6e-août'!A22</f>
        <v>0</v>
      </c>
      <c r="B22" s="40">
        <f>'6e-août'!B22</f>
        <v>0</v>
      </c>
      <c r="C22" s="3"/>
      <c r="D22" s="48"/>
      <c r="E22" s="49"/>
      <c r="F22" s="49"/>
      <c r="G22" s="4"/>
      <c r="H22" s="27" t="str">
        <f t="shared" si="1"/>
        <v>TFL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8.75" customHeight="1" x14ac:dyDescent="0.35">
      <c r="A23" s="40">
        <f>'6e-août'!A23</f>
        <v>0</v>
      </c>
      <c r="B23" s="40">
        <f>'6e-août'!B23</f>
        <v>0</v>
      </c>
      <c r="C23" s="3"/>
      <c r="D23" s="48"/>
      <c r="E23" s="49"/>
      <c r="F23" s="49"/>
      <c r="G23" s="4"/>
      <c r="H23" s="27" t="str">
        <f t="shared" si="1"/>
        <v>TFL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8.75" customHeight="1" x14ac:dyDescent="0.35">
      <c r="A24" s="40">
        <f>'6e-août'!A24</f>
        <v>0</v>
      </c>
      <c r="B24" s="40">
        <f>'6e-août'!B24</f>
        <v>0</v>
      </c>
      <c r="C24" s="3"/>
      <c r="D24" s="48"/>
      <c r="E24" s="49"/>
      <c r="F24" s="49"/>
      <c r="G24" s="4" t="str">
        <f t="shared" si="0"/>
        <v>oui</v>
      </c>
      <c r="H24" s="27" t="str">
        <f t="shared" si="1"/>
        <v>TFL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8.75" customHeight="1" x14ac:dyDescent="0.35">
      <c r="A25" s="40">
        <f>'6e-août'!A25</f>
        <v>0</v>
      </c>
      <c r="B25" s="40">
        <f>'6e-août'!B25</f>
        <v>0</v>
      </c>
      <c r="C25" s="3"/>
      <c r="D25" s="48"/>
      <c r="E25" s="49"/>
      <c r="F25" s="49"/>
      <c r="G25" s="4"/>
      <c r="H25" s="27" t="str">
        <f t="shared" si="1"/>
        <v>TFL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8.75" customHeight="1" x14ac:dyDescent="0.35">
      <c r="A26" s="40">
        <f>'6e-août'!A26</f>
        <v>0</v>
      </c>
      <c r="B26" s="40">
        <f>'6e-août'!B26</f>
        <v>0</v>
      </c>
      <c r="C26" s="3"/>
      <c r="D26" s="48"/>
      <c r="E26" s="49"/>
      <c r="F26" s="49"/>
      <c r="G26" s="4" t="str">
        <f t="shared" si="0"/>
        <v>oui</v>
      </c>
      <c r="H26" s="27" t="str">
        <f t="shared" si="1"/>
        <v>TFL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8.75" customHeight="1" x14ac:dyDescent="0.35">
      <c r="A27" s="40">
        <f>'6e-août'!A27</f>
        <v>0</v>
      </c>
      <c r="B27" s="40">
        <f>'6e-août'!B27</f>
        <v>0</v>
      </c>
      <c r="C27" s="3"/>
      <c r="D27" s="48"/>
      <c r="E27" s="49"/>
      <c r="F27" s="49"/>
      <c r="G27" s="4"/>
      <c r="H27" s="27" t="str">
        <f t="shared" si="1"/>
        <v>TFL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8.75" customHeight="1" x14ac:dyDescent="0.35">
      <c r="A28" s="40">
        <f>'6e-août'!A28</f>
        <v>0</v>
      </c>
      <c r="B28" s="40">
        <f>'6e-août'!B28</f>
        <v>0</v>
      </c>
      <c r="C28" s="3"/>
      <c r="D28" s="48"/>
      <c r="E28" s="49"/>
      <c r="F28" s="49"/>
      <c r="G28" s="4" t="str">
        <f t="shared" si="0"/>
        <v>oui</v>
      </c>
      <c r="H28" s="27" t="str">
        <f t="shared" si="1"/>
        <v>TFL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8.75" customHeight="1" x14ac:dyDescent="0.35">
      <c r="A29" s="40">
        <f>'6e-août'!A29</f>
        <v>0</v>
      </c>
      <c r="B29" s="40">
        <f>'6e-août'!B29</f>
        <v>0</v>
      </c>
      <c r="C29" s="3"/>
      <c r="D29" s="48"/>
      <c r="E29" s="49"/>
      <c r="F29" s="49"/>
      <c r="G29" s="4" t="str">
        <f t="shared" si="0"/>
        <v>oui</v>
      </c>
      <c r="H29" s="27" t="str">
        <f t="shared" si="1"/>
        <v>TFL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8.75" customHeight="1" x14ac:dyDescent="0.35">
      <c r="A30" s="40">
        <f>'6e-août'!A30</f>
        <v>0</v>
      </c>
      <c r="B30" s="40">
        <f>'6e-août'!B30</f>
        <v>0</v>
      </c>
      <c r="C30" s="3"/>
      <c r="D30" s="48"/>
      <c r="E30" s="49"/>
      <c r="F30" s="49"/>
      <c r="G30" s="4" t="str">
        <f t="shared" si="0"/>
        <v>oui</v>
      </c>
      <c r="H30" s="27" t="str">
        <f t="shared" si="1"/>
        <v>TFL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8.75" customHeight="1" x14ac:dyDescent="0.35">
      <c r="A31" s="40">
        <f>'6e-août'!A31</f>
        <v>0</v>
      </c>
      <c r="B31" s="40">
        <f>'6e-août'!B31</f>
        <v>0</v>
      </c>
      <c r="C31" s="3"/>
      <c r="D31" s="48"/>
      <c r="E31" s="49"/>
      <c r="F31" s="49"/>
      <c r="G31" s="4" t="str">
        <f t="shared" si="0"/>
        <v>oui</v>
      </c>
      <c r="H31" s="27" t="str">
        <f t="shared" si="1"/>
        <v>TFL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8.75" customHeight="1" x14ac:dyDescent="0.35">
      <c r="A32" s="40">
        <f>'6e-août'!A32</f>
        <v>0</v>
      </c>
      <c r="B32" s="40">
        <f>'6e-août'!B32</f>
        <v>0</v>
      </c>
      <c r="C32" s="3"/>
      <c r="D32" s="48"/>
      <c r="E32" s="49"/>
      <c r="F32" s="49"/>
      <c r="G32" s="4"/>
      <c r="H32" s="27" t="str">
        <f t="shared" si="1"/>
        <v>TFL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8.75" customHeight="1" x14ac:dyDescent="0.35">
      <c r="A33" s="40">
        <f>'6e-août'!A33</f>
        <v>0</v>
      </c>
      <c r="B33" s="40">
        <f>'6e-août'!B33</f>
        <v>0</v>
      </c>
      <c r="C33" s="3"/>
      <c r="D33" s="48"/>
      <c r="E33" s="49"/>
      <c r="F33" s="49"/>
      <c r="G33" s="4"/>
      <c r="H33" s="27" t="str">
        <f t="shared" si="1"/>
        <v>TFL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8.75" customHeight="1" x14ac:dyDescent="0.35">
      <c r="A34" s="40">
        <f>'6e-août'!A34</f>
        <v>0</v>
      </c>
      <c r="B34" s="40">
        <f>'6e-août'!B34</f>
        <v>0</v>
      </c>
      <c r="C34" s="3"/>
      <c r="D34" s="48"/>
      <c r="E34" s="49"/>
      <c r="F34" s="49"/>
      <c r="G34" s="4" t="str">
        <f t="shared" si="0"/>
        <v>oui</v>
      </c>
      <c r="H34" s="27" t="str">
        <f t="shared" si="1"/>
        <v>TFL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0.5" customHeight="1" x14ac:dyDescent="0.35">
      <c r="A35" s="6"/>
      <c r="B35" s="6"/>
      <c r="C35" s="6"/>
      <c r="D35" s="6"/>
      <c r="E35" s="6"/>
      <c r="F35" s="6"/>
      <c r="G35" s="6"/>
      <c r="H35" s="6"/>
    </row>
    <row r="36" spans="1:22" ht="15.5" x14ac:dyDescent="0.35">
      <c r="A36" s="50" t="s">
        <v>7</v>
      </c>
      <c r="B36" s="50"/>
      <c r="C36" s="16" t="e">
        <f>AVERAGE(C5:C34)</f>
        <v>#DIV/0!</v>
      </c>
      <c r="D36" s="6"/>
      <c r="E36" s="6"/>
      <c r="F36" s="6"/>
      <c r="G36" s="8"/>
      <c r="H36" s="9"/>
    </row>
    <row r="37" spans="1:22" ht="15.5" x14ac:dyDescent="0.35">
      <c r="A37" s="44" t="s">
        <v>8</v>
      </c>
      <c r="B37" s="44"/>
      <c r="C37" s="17">
        <f>MAX(C5:C34)</f>
        <v>0</v>
      </c>
      <c r="D37" s="6"/>
      <c r="E37" s="6"/>
      <c r="F37" s="6"/>
      <c r="G37" s="8"/>
      <c r="H37" s="10"/>
    </row>
    <row r="38" spans="1:22" ht="15.5" x14ac:dyDescent="0.35">
      <c r="A38" s="44" t="s">
        <v>9</v>
      </c>
      <c r="B38" s="44"/>
      <c r="C38" s="17">
        <f>MIN(C5:C34)</f>
        <v>0</v>
      </c>
      <c r="D38" s="6"/>
      <c r="E38" s="6"/>
      <c r="F38" s="6"/>
      <c r="G38" s="6"/>
      <c r="H38" s="6"/>
    </row>
    <row r="39" spans="1:22" ht="10.5" customHeight="1" x14ac:dyDescent="0.35">
      <c r="A39" s="6"/>
      <c r="B39" s="6"/>
      <c r="C39" s="11"/>
      <c r="D39" s="6"/>
      <c r="E39" s="6"/>
      <c r="F39" s="6"/>
      <c r="G39" s="6"/>
      <c r="H39" s="6"/>
    </row>
    <row r="40" spans="1:22" ht="15.5" x14ac:dyDescent="0.35">
      <c r="A40" s="6"/>
      <c r="B40" s="18" t="s">
        <v>13</v>
      </c>
      <c r="C40" s="20">
        <f>COUNTIF(H5:H34,"TFL")</f>
        <v>30</v>
      </c>
      <c r="D40" s="6"/>
      <c r="E40" s="6"/>
      <c r="F40" s="6"/>
      <c r="G40" s="6"/>
      <c r="H40" s="6"/>
    </row>
    <row r="41" spans="1:22" ht="15.5" x14ac:dyDescent="0.35">
      <c r="A41" s="6"/>
      <c r="B41" s="18" t="s">
        <v>14</v>
      </c>
      <c r="C41" s="21">
        <f>COUNTIF(H5:H34,"FL")</f>
        <v>0</v>
      </c>
      <c r="D41" s="6"/>
      <c r="E41" s="6"/>
      <c r="F41" s="6"/>
      <c r="G41" s="6"/>
      <c r="H41" s="6"/>
    </row>
    <row r="42" spans="1:22" ht="15.5" x14ac:dyDescent="0.35">
      <c r="A42" s="6"/>
      <c r="B42" s="19" t="s">
        <v>15</v>
      </c>
      <c r="C42" s="21">
        <f>COUNTIF(H5:H34,"ADS")</f>
        <v>0</v>
      </c>
      <c r="D42" s="6"/>
      <c r="E42" s="6"/>
      <c r="F42" s="6"/>
      <c r="G42" s="6"/>
      <c r="H42" s="6"/>
    </row>
    <row r="43" spans="1:22" ht="15.5" x14ac:dyDescent="0.35">
      <c r="A43" s="6"/>
      <c r="B43" s="6"/>
      <c r="C43" s="6"/>
      <c r="D43" s="6"/>
      <c r="E43" s="6"/>
      <c r="F43" s="6"/>
      <c r="G43" s="6"/>
      <c r="H43" s="6"/>
    </row>
  </sheetData>
  <sheetProtection algorithmName="SHA-512" hashValue="bhre/XgEajKwLgCLCTOwK0thCWetdTJj+Q4vqvGYYhJht6wYLONT8WaKySWmcdmyO4I8m1QVNT7x8kaKUq0p3Q==" saltValue="TTSwY5viUE6fAwiZN6jW/w==" spinCount="100000" sheet="1" selectLockedCells="1"/>
  <mergeCells count="11">
    <mergeCell ref="A37:B37"/>
    <mergeCell ref="A38:B38"/>
    <mergeCell ref="A1:H1"/>
    <mergeCell ref="D2:E2"/>
    <mergeCell ref="N4:V4"/>
    <mergeCell ref="D5:D34"/>
    <mergeCell ref="E5:E34"/>
    <mergeCell ref="F5:F34"/>
    <mergeCell ref="A36:B36"/>
    <mergeCell ref="F2:H2"/>
    <mergeCell ref="B2:C2"/>
  </mergeCells>
  <conditionalFormatting sqref="H5:H34">
    <cfRule type="beginsWith" dxfId="5" priority="1" operator="beginsWith" text="ADS">
      <formula>LEFT(H5,LEN("ADS"))="ADS"</formula>
    </cfRule>
    <cfRule type="beginsWith" dxfId="4" priority="2" operator="beginsWith" text="FL">
      <formula>LEFT(H5,LEN("FL"))="FL"</formula>
    </cfRule>
    <cfRule type="beginsWith" dxfId="3" priority="3" operator="beginsWith" text="TFL">
      <formula>LEFT(H5,LEN("TFL"))="TFL"</formula>
    </cfRule>
  </conditionalFormatting>
  <printOptions horizontalCentered="1" verticalCentered="1"/>
  <pageMargins left="0.11811023622047245" right="0" top="0.39370078740157483" bottom="0" header="0" footer="0"/>
  <pageSetup paperSize="9" fitToWidth="0"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43"/>
  <sheetViews>
    <sheetView view="pageLayout" zoomScale="98" zoomScaleNormal="100" zoomScalePageLayoutView="98" workbookViewId="0">
      <selection activeCell="C6" sqref="C6"/>
    </sheetView>
  </sheetViews>
  <sheetFormatPr baseColWidth="10" defaultRowHeight="14.5" x14ac:dyDescent="0.35"/>
  <cols>
    <col min="1" max="1" width="21.26953125" customWidth="1"/>
    <col min="2" max="2" width="17.1796875" customWidth="1"/>
    <col min="3" max="3" width="8.81640625" customWidth="1"/>
    <col min="4" max="4" width="10.81640625" hidden="1" customWidth="1"/>
    <col min="5" max="6" width="13.26953125" customWidth="1"/>
    <col min="7" max="7" width="16.54296875" hidden="1" customWidth="1"/>
    <col min="8" max="8" width="20" customWidth="1"/>
    <col min="9" max="9" width="5.7265625" customWidth="1"/>
    <col min="10" max="10" width="4.7265625" customWidth="1"/>
    <col min="11" max="11" width="5.81640625" customWidth="1"/>
    <col min="12" max="12" width="5.7265625" customWidth="1"/>
    <col min="13" max="13" width="4.7265625" customWidth="1"/>
    <col min="14" max="14" width="6.1796875" customWidth="1"/>
    <col min="15" max="15" width="5.7265625" customWidth="1"/>
    <col min="16" max="16" width="5.81640625" customWidth="1"/>
    <col min="17" max="20" width="4.7265625" customWidth="1"/>
    <col min="21" max="21" width="5.81640625" customWidth="1"/>
    <col min="22" max="22" width="6" customWidth="1"/>
    <col min="23" max="23" width="11.453125" customWidth="1"/>
  </cols>
  <sheetData>
    <row r="1" spans="1:22" ht="50.25" customHeight="1" x14ac:dyDescent="0.35">
      <c r="A1" s="45" t="s">
        <v>23</v>
      </c>
      <c r="B1" s="45"/>
      <c r="C1" s="45"/>
      <c r="D1" s="45"/>
      <c r="E1" s="45"/>
      <c r="F1" s="45"/>
      <c r="G1" s="45"/>
      <c r="H1" s="45"/>
    </row>
    <row r="2" spans="1:22" ht="15.5" x14ac:dyDescent="0.35">
      <c r="A2" s="39" t="s">
        <v>0</v>
      </c>
      <c r="B2" s="65">
        <f>'6e-août'!B2:C2</f>
        <v>0</v>
      </c>
      <c r="C2" s="66"/>
      <c r="D2" s="58" t="s">
        <v>1</v>
      </c>
      <c r="E2" s="59"/>
      <c r="F2" s="62">
        <f>'6e-août'!F2:H2</f>
        <v>0</v>
      </c>
      <c r="G2" s="63"/>
      <c r="H2" s="64"/>
    </row>
    <row r="3" spans="1:22" ht="4.5" customHeight="1" x14ac:dyDescent="0.35">
      <c r="A3" s="6"/>
      <c r="B3" s="6"/>
      <c r="C3" s="6"/>
      <c r="D3" s="6"/>
      <c r="E3" s="6"/>
      <c r="F3" s="6"/>
      <c r="G3" s="6"/>
      <c r="H3" s="6"/>
    </row>
    <row r="4" spans="1:22" ht="65.25" customHeight="1" x14ac:dyDescent="0.35">
      <c r="A4" s="12" t="s">
        <v>2</v>
      </c>
      <c r="B4" s="12" t="s">
        <v>3</v>
      </c>
      <c r="C4" s="13" t="s">
        <v>4</v>
      </c>
      <c r="D4" s="14" t="s">
        <v>5</v>
      </c>
      <c r="E4" s="14" t="s">
        <v>10</v>
      </c>
      <c r="F4" s="14" t="s">
        <v>11</v>
      </c>
      <c r="G4" s="15" t="s">
        <v>6</v>
      </c>
      <c r="H4" s="14" t="s">
        <v>12</v>
      </c>
      <c r="I4" s="1"/>
      <c r="J4" s="1"/>
      <c r="K4" s="1"/>
      <c r="L4" s="1"/>
      <c r="M4" s="1"/>
      <c r="N4" s="47"/>
      <c r="O4" s="47"/>
      <c r="P4" s="47"/>
      <c r="Q4" s="47"/>
      <c r="R4" s="47"/>
      <c r="S4" s="47"/>
      <c r="T4" s="47"/>
      <c r="U4" s="47"/>
      <c r="V4" s="47"/>
    </row>
    <row r="5" spans="1:22" ht="18.75" customHeight="1" x14ac:dyDescent="0.35">
      <c r="A5" s="40">
        <f>'6e-fev'!A5</f>
        <v>0</v>
      </c>
      <c r="B5" s="40">
        <f>'6e-fev'!B5</f>
        <v>0</v>
      </c>
      <c r="C5" s="3"/>
      <c r="D5" s="48">
        <v>92</v>
      </c>
      <c r="E5" s="49">
        <v>107</v>
      </c>
      <c r="F5" s="49">
        <v>124</v>
      </c>
      <c r="G5" s="4" t="str">
        <f t="shared" ref="G5:G34" si="0">IF(C5&lt;92,"oui","non")</f>
        <v>oui</v>
      </c>
      <c r="H5" s="27" t="str">
        <f>IF(C5&lt;107,"TFL",IF(C5&lt;=124,"FL",IF(C5&gt;124,"ADS")))</f>
        <v>TFL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8.75" customHeight="1" x14ac:dyDescent="0.35">
      <c r="A6" s="40">
        <f>'6e-fev'!A6</f>
        <v>0</v>
      </c>
      <c r="B6" s="40">
        <f>'6e-fev'!B6</f>
        <v>0</v>
      </c>
      <c r="C6" s="3"/>
      <c r="D6" s="48"/>
      <c r="E6" s="49"/>
      <c r="F6" s="49"/>
      <c r="G6" s="4" t="str">
        <f t="shared" si="0"/>
        <v>oui</v>
      </c>
      <c r="H6" s="27" t="str">
        <f>IF(C6&lt;107,"TFL",IF(C6&lt;=124,"FL",IF(C6&gt;124,"ADS")))</f>
        <v>TFL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8.75" customHeight="1" x14ac:dyDescent="0.35">
      <c r="A7" s="40">
        <f>'6e-fev'!A7</f>
        <v>0</v>
      </c>
      <c r="B7" s="40">
        <f>'6e-fev'!B7</f>
        <v>0</v>
      </c>
      <c r="C7" s="3"/>
      <c r="D7" s="48"/>
      <c r="E7" s="49"/>
      <c r="F7" s="49"/>
      <c r="G7" s="4" t="str">
        <f t="shared" si="0"/>
        <v>oui</v>
      </c>
      <c r="H7" s="27" t="str">
        <f t="shared" ref="H7:H34" si="1">IF(C7&lt;107,"TFL",IF(C7&lt;=124,"FL",IF(C7&gt;124,"ADS")))</f>
        <v>TFL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8.75" customHeight="1" x14ac:dyDescent="0.35">
      <c r="A8" s="40">
        <f>'6e-fev'!A8</f>
        <v>0</v>
      </c>
      <c r="B8" s="40">
        <f>'6e-fev'!B8</f>
        <v>0</v>
      </c>
      <c r="C8" s="3"/>
      <c r="D8" s="48"/>
      <c r="E8" s="49"/>
      <c r="F8" s="49"/>
      <c r="G8" s="4" t="str">
        <f t="shared" si="0"/>
        <v>oui</v>
      </c>
      <c r="H8" s="27" t="str">
        <f t="shared" si="1"/>
        <v>TFL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8.75" customHeight="1" x14ac:dyDescent="0.35">
      <c r="A9" s="40">
        <f>'6e-fev'!A9</f>
        <v>0</v>
      </c>
      <c r="B9" s="40">
        <f>'6e-fev'!B9</f>
        <v>0</v>
      </c>
      <c r="C9" s="3"/>
      <c r="D9" s="48"/>
      <c r="E9" s="49"/>
      <c r="F9" s="49"/>
      <c r="G9" s="4" t="str">
        <f t="shared" si="0"/>
        <v>oui</v>
      </c>
      <c r="H9" s="27" t="str">
        <f t="shared" si="1"/>
        <v>TFL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8.75" customHeight="1" x14ac:dyDescent="0.35">
      <c r="A10" s="40">
        <f>'6e-fev'!A10</f>
        <v>0</v>
      </c>
      <c r="B10" s="40">
        <f>'6e-fev'!B10</f>
        <v>0</v>
      </c>
      <c r="C10" s="3"/>
      <c r="D10" s="48"/>
      <c r="E10" s="49"/>
      <c r="F10" s="49"/>
      <c r="G10" s="4" t="str">
        <f t="shared" si="0"/>
        <v>oui</v>
      </c>
      <c r="H10" s="27" t="str">
        <f t="shared" si="1"/>
        <v>TFL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8.75" customHeight="1" x14ac:dyDescent="0.35">
      <c r="A11" s="40">
        <f>'6e-fev'!A11</f>
        <v>0</v>
      </c>
      <c r="B11" s="40">
        <f>'6e-fev'!B11</f>
        <v>0</v>
      </c>
      <c r="C11" s="3"/>
      <c r="D11" s="48"/>
      <c r="E11" s="49"/>
      <c r="F11" s="49"/>
      <c r="G11" s="4" t="str">
        <f t="shared" si="0"/>
        <v>oui</v>
      </c>
      <c r="H11" s="27" t="str">
        <f t="shared" si="1"/>
        <v>TFL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8.75" customHeight="1" x14ac:dyDescent="0.35">
      <c r="A12" s="40">
        <f>'6e-fev'!A12</f>
        <v>0</v>
      </c>
      <c r="B12" s="40">
        <f>'6e-fev'!B12</f>
        <v>0</v>
      </c>
      <c r="C12" s="3"/>
      <c r="D12" s="48"/>
      <c r="E12" s="49"/>
      <c r="F12" s="49"/>
      <c r="G12" s="4" t="str">
        <f t="shared" si="0"/>
        <v>oui</v>
      </c>
      <c r="H12" s="27" t="str">
        <f t="shared" si="1"/>
        <v>TFL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8.75" customHeight="1" x14ac:dyDescent="0.35">
      <c r="A13" s="40">
        <f>'6e-fev'!A13</f>
        <v>0</v>
      </c>
      <c r="B13" s="40">
        <f>'6e-fev'!B13</f>
        <v>0</v>
      </c>
      <c r="C13" s="3"/>
      <c r="D13" s="48"/>
      <c r="E13" s="49"/>
      <c r="F13" s="49"/>
      <c r="G13" s="4" t="str">
        <f t="shared" si="0"/>
        <v>oui</v>
      </c>
      <c r="H13" s="27" t="str">
        <f t="shared" si="1"/>
        <v>TFL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8.75" customHeight="1" x14ac:dyDescent="0.35">
      <c r="A14" s="40">
        <f>'6e-fev'!A14</f>
        <v>0</v>
      </c>
      <c r="B14" s="40">
        <f>'6e-fev'!B14</f>
        <v>0</v>
      </c>
      <c r="C14" s="3"/>
      <c r="D14" s="48"/>
      <c r="E14" s="49"/>
      <c r="F14" s="49"/>
      <c r="G14" s="4" t="str">
        <f t="shared" si="0"/>
        <v>oui</v>
      </c>
      <c r="H14" s="27" t="str">
        <f t="shared" si="1"/>
        <v>TFL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8.75" customHeight="1" x14ac:dyDescent="0.35">
      <c r="A15" s="40">
        <f>'6e-fev'!A15</f>
        <v>0</v>
      </c>
      <c r="B15" s="40">
        <f>'6e-fev'!B15</f>
        <v>0</v>
      </c>
      <c r="C15" s="3"/>
      <c r="D15" s="48"/>
      <c r="E15" s="49"/>
      <c r="F15" s="49"/>
      <c r="G15" s="4" t="str">
        <f t="shared" si="0"/>
        <v>oui</v>
      </c>
      <c r="H15" s="27" t="str">
        <f t="shared" si="1"/>
        <v>TFL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8.75" customHeight="1" x14ac:dyDescent="0.35">
      <c r="A16" s="40">
        <f>'6e-fev'!A16</f>
        <v>0</v>
      </c>
      <c r="B16" s="40">
        <f>'6e-fev'!B16</f>
        <v>0</v>
      </c>
      <c r="C16" s="3"/>
      <c r="D16" s="48"/>
      <c r="E16" s="49"/>
      <c r="F16" s="49"/>
      <c r="G16" s="4"/>
      <c r="H16" s="27" t="str">
        <f t="shared" si="1"/>
        <v>TFL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8.75" customHeight="1" x14ac:dyDescent="0.35">
      <c r="A17" s="40">
        <f>'6e-fev'!A17</f>
        <v>0</v>
      </c>
      <c r="B17" s="40">
        <f>'6e-fev'!B17</f>
        <v>0</v>
      </c>
      <c r="C17" s="3"/>
      <c r="D17" s="48"/>
      <c r="E17" s="49"/>
      <c r="F17" s="49"/>
      <c r="G17" s="4" t="str">
        <f t="shared" si="0"/>
        <v>oui</v>
      </c>
      <c r="H17" s="27" t="str">
        <f t="shared" si="1"/>
        <v>TFL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8.75" customHeight="1" x14ac:dyDescent="0.35">
      <c r="A18" s="40">
        <f>'6e-fev'!A18</f>
        <v>0</v>
      </c>
      <c r="B18" s="40">
        <f>'6e-fev'!B18</f>
        <v>0</v>
      </c>
      <c r="C18" s="3"/>
      <c r="D18" s="48"/>
      <c r="E18" s="49"/>
      <c r="F18" s="49"/>
      <c r="G18" s="4" t="str">
        <f t="shared" si="0"/>
        <v>oui</v>
      </c>
      <c r="H18" s="27" t="str">
        <f t="shared" si="1"/>
        <v>TFL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8.75" customHeight="1" x14ac:dyDescent="0.35">
      <c r="A19" s="40">
        <f>'6e-fev'!A19</f>
        <v>0</v>
      </c>
      <c r="B19" s="40">
        <f>'6e-fev'!B19</f>
        <v>0</v>
      </c>
      <c r="C19" s="3"/>
      <c r="D19" s="48"/>
      <c r="E19" s="49"/>
      <c r="F19" s="49"/>
      <c r="G19" s="4" t="str">
        <f t="shared" si="0"/>
        <v>oui</v>
      </c>
      <c r="H19" s="27" t="str">
        <f t="shared" si="1"/>
        <v>TFL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8.75" customHeight="1" x14ac:dyDescent="0.35">
      <c r="A20" s="40">
        <f>'6e-fev'!A20</f>
        <v>0</v>
      </c>
      <c r="B20" s="40">
        <f>'6e-fev'!B20</f>
        <v>0</v>
      </c>
      <c r="C20" s="3"/>
      <c r="D20" s="48"/>
      <c r="E20" s="49"/>
      <c r="F20" s="49"/>
      <c r="G20" s="4" t="str">
        <f t="shared" si="0"/>
        <v>oui</v>
      </c>
      <c r="H20" s="27" t="str">
        <f t="shared" si="1"/>
        <v>TFL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8.75" customHeight="1" x14ac:dyDescent="0.35">
      <c r="A21" s="40">
        <f>'6e-fev'!A21</f>
        <v>0</v>
      </c>
      <c r="B21" s="40">
        <f>'6e-fev'!B21</f>
        <v>0</v>
      </c>
      <c r="C21" s="3"/>
      <c r="D21" s="48"/>
      <c r="E21" s="49"/>
      <c r="F21" s="49"/>
      <c r="G21" s="4"/>
      <c r="H21" s="27" t="str">
        <f t="shared" si="1"/>
        <v>TFL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8.75" customHeight="1" x14ac:dyDescent="0.35">
      <c r="A22" s="40">
        <f>'6e-fev'!A22</f>
        <v>0</v>
      </c>
      <c r="B22" s="40">
        <f>'6e-fev'!B22</f>
        <v>0</v>
      </c>
      <c r="C22" s="3"/>
      <c r="D22" s="48"/>
      <c r="E22" s="49"/>
      <c r="F22" s="49"/>
      <c r="G22" s="4"/>
      <c r="H22" s="27" t="str">
        <f t="shared" si="1"/>
        <v>TFL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8.75" customHeight="1" x14ac:dyDescent="0.35">
      <c r="A23" s="40">
        <f>'6e-fev'!A23</f>
        <v>0</v>
      </c>
      <c r="B23" s="40">
        <f>'6e-fev'!B23</f>
        <v>0</v>
      </c>
      <c r="C23" s="3"/>
      <c r="D23" s="48"/>
      <c r="E23" s="49"/>
      <c r="F23" s="49"/>
      <c r="G23" s="4"/>
      <c r="H23" s="27" t="str">
        <f t="shared" si="1"/>
        <v>TFL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8.75" customHeight="1" x14ac:dyDescent="0.35">
      <c r="A24" s="40">
        <f>'6e-fev'!A24</f>
        <v>0</v>
      </c>
      <c r="B24" s="40">
        <f>'6e-fev'!B24</f>
        <v>0</v>
      </c>
      <c r="C24" s="3"/>
      <c r="D24" s="48"/>
      <c r="E24" s="49"/>
      <c r="F24" s="49"/>
      <c r="G24" s="4"/>
      <c r="H24" s="27" t="str">
        <f t="shared" si="1"/>
        <v>TFL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8.75" customHeight="1" x14ac:dyDescent="0.35">
      <c r="A25" s="40">
        <f>'6e-fev'!A25</f>
        <v>0</v>
      </c>
      <c r="B25" s="40">
        <f>'6e-fev'!B25</f>
        <v>0</v>
      </c>
      <c r="C25" s="3"/>
      <c r="D25" s="48"/>
      <c r="E25" s="49"/>
      <c r="F25" s="49"/>
      <c r="G25" s="4"/>
      <c r="H25" s="27" t="str">
        <f t="shared" si="1"/>
        <v>TFL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8.75" customHeight="1" x14ac:dyDescent="0.35">
      <c r="A26" s="40">
        <f>'6e-fev'!A26</f>
        <v>0</v>
      </c>
      <c r="B26" s="40">
        <f>'6e-fev'!B26</f>
        <v>0</v>
      </c>
      <c r="C26" s="3"/>
      <c r="D26" s="48"/>
      <c r="E26" s="49"/>
      <c r="F26" s="49"/>
      <c r="G26" s="4"/>
      <c r="H26" s="27" t="str">
        <f t="shared" si="1"/>
        <v>TFL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8.75" customHeight="1" x14ac:dyDescent="0.35">
      <c r="A27" s="40">
        <f>'6e-fev'!A27</f>
        <v>0</v>
      </c>
      <c r="B27" s="40">
        <f>'6e-fev'!B27</f>
        <v>0</v>
      </c>
      <c r="C27" s="3"/>
      <c r="D27" s="48"/>
      <c r="E27" s="49"/>
      <c r="F27" s="49"/>
      <c r="G27" s="4" t="str">
        <f t="shared" si="0"/>
        <v>oui</v>
      </c>
      <c r="H27" s="27" t="str">
        <f t="shared" si="1"/>
        <v>TFL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8.75" customHeight="1" x14ac:dyDescent="0.35">
      <c r="A28" s="40">
        <f>'6e-fev'!A28</f>
        <v>0</v>
      </c>
      <c r="B28" s="40">
        <f>'6e-fev'!B28</f>
        <v>0</v>
      </c>
      <c r="C28" s="3"/>
      <c r="D28" s="48"/>
      <c r="E28" s="49"/>
      <c r="F28" s="49"/>
      <c r="G28" s="4" t="str">
        <f t="shared" si="0"/>
        <v>oui</v>
      </c>
      <c r="H28" s="27" t="str">
        <f t="shared" si="1"/>
        <v>TFL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8.75" customHeight="1" x14ac:dyDescent="0.35">
      <c r="A29" s="40">
        <f>'6e-fev'!A29</f>
        <v>0</v>
      </c>
      <c r="B29" s="40">
        <f>'6e-fev'!B29</f>
        <v>0</v>
      </c>
      <c r="C29" s="3"/>
      <c r="D29" s="48"/>
      <c r="E29" s="49"/>
      <c r="F29" s="49"/>
      <c r="G29" s="4" t="str">
        <f t="shared" si="0"/>
        <v>oui</v>
      </c>
      <c r="H29" s="27" t="str">
        <f t="shared" si="1"/>
        <v>TFL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8.75" customHeight="1" x14ac:dyDescent="0.35">
      <c r="A30" s="40">
        <f>'6e-fev'!A30</f>
        <v>0</v>
      </c>
      <c r="B30" s="40">
        <f>'6e-fev'!B30</f>
        <v>0</v>
      </c>
      <c r="C30" s="3"/>
      <c r="D30" s="48"/>
      <c r="E30" s="49"/>
      <c r="F30" s="49"/>
      <c r="G30" s="4" t="str">
        <f t="shared" si="0"/>
        <v>oui</v>
      </c>
      <c r="H30" s="27" t="str">
        <f t="shared" si="1"/>
        <v>TFL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8.75" customHeight="1" x14ac:dyDescent="0.35">
      <c r="A31" s="40">
        <f>'6e-fev'!A31</f>
        <v>0</v>
      </c>
      <c r="B31" s="40">
        <f>'6e-fev'!B31</f>
        <v>0</v>
      </c>
      <c r="C31" s="3"/>
      <c r="D31" s="48"/>
      <c r="E31" s="49"/>
      <c r="F31" s="49"/>
      <c r="G31" s="4" t="str">
        <f t="shared" si="0"/>
        <v>oui</v>
      </c>
      <c r="H31" s="27" t="str">
        <f t="shared" si="1"/>
        <v>TFL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8.75" customHeight="1" x14ac:dyDescent="0.35">
      <c r="A32" s="40">
        <f>'6e-fev'!A32</f>
        <v>0</v>
      </c>
      <c r="B32" s="40">
        <f>'6e-fev'!B32</f>
        <v>0</v>
      </c>
      <c r="C32" s="3"/>
      <c r="D32" s="48"/>
      <c r="E32" s="49"/>
      <c r="F32" s="49"/>
      <c r="G32" s="4" t="str">
        <f t="shared" si="0"/>
        <v>oui</v>
      </c>
      <c r="H32" s="27" t="str">
        <f t="shared" si="1"/>
        <v>TFL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8.75" customHeight="1" x14ac:dyDescent="0.35">
      <c r="A33" s="40">
        <f>'6e-fev'!A33</f>
        <v>0</v>
      </c>
      <c r="B33" s="40">
        <f>'6e-fev'!B33</f>
        <v>0</v>
      </c>
      <c r="C33" s="3"/>
      <c r="D33" s="48"/>
      <c r="E33" s="49"/>
      <c r="F33" s="49"/>
      <c r="G33" s="4"/>
      <c r="H33" s="27" t="str">
        <f t="shared" si="1"/>
        <v>TFL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8.75" customHeight="1" x14ac:dyDescent="0.35">
      <c r="A34" s="40">
        <f>'6e-fev'!A34</f>
        <v>0</v>
      </c>
      <c r="B34" s="40">
        <f>'6e-fev'!B34</f>
        <v>0</v>
      </c>
      <c r="C34" s="3"/>
      <c r="D34" s="48"/>
      <c r="E34" s="49"/>
      <c r="F34" s="49"/>
      <c r="G34" s="4" t="str">
        <f t="shared" si="0"/>
        <v>oui</v>
      </c>
      <c r="H34" s="27" t="str">
        <f t="shared" si="1"/>
        <v>TFL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0.5" customHeight="1" x14ac:dyDescent="0.35">
      <c r="A35" s="6"/>
      <c r="B35" s="6"/>
      <c r="C35" s="6"/>
      <c r="D35" s="6"/>
      <c r="E35" s="6"/>
      <c r="F35" s="6"/>
      <c r="G35" s="6"/>
      <c r="H35" s="6"/>
    </row>
    <row r="36" spans="1:22" ht="15.5" x14ac:dyDescent="0.35">
      <c r="A36" s="60" t="s">
        <v>7</v>
      </c>
      <c r="B36" s="61"/>
      <c r="C36" s="16" t="e">
        <f>AVERAGE(C5:C34)</f>
        <v>#DIV/0!</v>
      </c>
      <c r="D36" s="6"/>
      <c r="E36" s="6"/>
      <c r="F36" s="6"/>
      <c r="G36" s="8"/>
      <c r="H36" s="9"/>
    </row>
    <row r="37" spans="1:22" ht="15.5" x14ac:dyDescent="0.35">
      <c r="A37" s="56" t="s">
        <v>8</v>
      </c>
      <c r="B37" s="57"/>
      <c r="C37" s="17">
        <f>MAX(C5:C34)</f>
        <v>0</v>
      </c>
      <c r="D37" s="6"/>
      <c r="E37" s="6"/>
      <c r="F37" s="6"/>
      <c r="G37" s="8"/>
      <c r="H37" s="10"/>
    </row>
    <row r="38" spans="1:22" ht="15.5" x14ac:dyDescent="0.35">
      <c r="A38" s="44" t="s">
        <v>9</v>
      </c>
      <c r="B38" s="44"/>
      <c r="C38" s="17">
        <f>MIN(C5:C34)</f>
        <v>0</v>
      </c>
      <c r="D38" s="6"/>
      <c r="E38" s="6"/>
      <c r="F38" s="6"/>
      <c r="G38" s="6"/>
      <c r="H38" s="6"/>
    </row>
    <row r="39" spans="1:22" ht="10.5" customHeight="1" x14ac:dyDescent="0.35">
      <c r="A39" s="6"/>
      <c r="B39" s="6"/>
      <c r="C39" s="11"/>
      <c r="D39" s="6"/>
      <c r="E39" s="6"/>
      <c r="F39" s="6"/>
      <c r="G39" s="6"/>
      <c r="H39" s="6"/>
    </row>
    <row r="40" spans="1:22" ht="15.5" x14ac:dyDescent="0.35">
      <c r="A40" s="6"/>
      <c r="B40" s="18" t="s">
        <v>13</v>
      </c>
      <c r="C40" s="20">
        <f>COUNTIF(H5:H34,"TFL")</f>
        <v>30</v>
      </c>
      <c r="D40" s="6"/>
      <c r="E40" s="6"/>
      <c r="F40" s="6"/>
      <c r="G40" s="6"/>
      <c r="H40" s="6"/>
    </row>
    <row r="41" spans="1:22" ht="15.5" x14ac:dyDescent="0.35">
      <c r="A41" s="6"/>
      <c r="B41" s="18" t="s">
        <v>14</v>
      </c>
      <c r="C41" s="21">
        <f>COUNTIF(H5:H34,"FL")</f>
        <v>0</v>
      </c>
      <c r="D41" s="6"/>
      <c r="E41" s="6"/>
      <c r="F41" s="6"/>
      <c r="G41" s="6"/>
      <c r="H41" s="6"/>
    </row>
    <row r="42" spans="1:22" ht="15.5" x14ac:dyDescent="0.35">
      <c r="A42" s="6"/>
      <c r="B42" s="19" t="s">
        <v>15</v>
      </c>
      <c r="C42" s="21">
        <f>COUNTIF(H5:H34,"ADS")</f>
        <v>0</v>
      </c>
      <c r="D42" s="6"/>
      <c r="E42" s="6"/>
      <c r="F42" s="6"/>
      <c r="G42" s="6"/>
      <c r="H42" s="6"/>
    </row>
    <row r="43" spans="1:22" ht="15.5" x14ac:dyDescent="0.35">
      <c r="A43" s="6"/>
      <c r="B43" s="6"/>
      <c r="C43" s="6"/>
      <c r="D43" s="6"/>
      <c r="E43" s="6"/>
      <c r="F43" s="6"/>
      <c r="G43" s="6"/>
      <c r="H43" s="6"/>
    </row>
  </sheetData>
  <sheetProtection algorithmName="SHA-512" hashValue="FUJYHNO2RBoQpWBSrql8wMVpjYfpX9tB3VN0Htw0jEincQ5Lh0AwVEIcND3yLIZcrD4v/Rmfm9WNQyPOTb7NxA==" saltValue="ZSsy0JfgTVtUpf66ofxM6A==" spinCount="100000" sheet="1" selectLockedCells="1"/>
  <mergeCells count="11">
    <mergeCell ref="A37:B37"/>
    <mergeCell ref="A38:B38"/>
    <mergeCell ref="A1:H1"/>
    <mergeCell ref="D2:E2"/>
    <mergeCell ref="N4:V4"/>
    <mergeCell ref="D5:D34"/>
    <mergeCell ref="E5:E34"/>
    <mergeCell ref="F5:F34"/>
    <mergeCell ref="A36:B36"/>
    <mergeCell ref="F2:H2"/>
    <mergeCell ref="B2:C2"/>
  </mergeCells>
  <conditionalFormatting sqref="H5:H34">
    <cfRule type="beginsWith" dxfId="2" priority="1" operator="beginsWith" text="ADS">
      <formula>LEFT(H5,LEN("ADS"))="ADS"</formula>
    </cfRule>
    <cfRule type="beginsWith" dxfId="1" priority="2" operator="beginsWith" text="FL">
      <formula>LEFT(H5,LEN("FL"))="FL"</formula>
    </cfRule>
    <cfRule type="beginsWith" dxfId="0" priority="3" operator="beginsWith" text="TFL">
      <formula>LEFT(H5,LEN("TFL"))="TFL"</formula>
    </cfRule>
  </conditionalFormatting>
  <printOptions horizontalCentered="1" verticalCentered="1"/>
  <pageMargins left="0.11811023622047245" right="0" top="0.19685039370078741" bottom="0" header="0" footer="0"/>
  <pageSetup paperSize="9" fitToWidth="0" fitToHeight="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1:F6"/>
  <sheetViews>
    <sheetView view="pageLayout" zoomScaleNormal="73" workbookViewId="0">
      <selection activeCell="I4" sqref="I4"/>
    </sheetView>
  </sheetViews>
  <sheetFormatPr baseColWidth="10" defaultRowHeight="14.5" x14ac:dyDescent="0.35"/>
  <cols>
    <col min="3" max="3" width="12.26953125" customWidth="1"/>
    <col min="4" max="4" width="17.7265625" customWidth="1"/>
  </cols>
  <sheetData>
    <row r="1" spans="4:6" x14ac:dyDescent="0.35">
      <c r="D1" s="67">
        <f>'6e-juin'!B2</f>
        <v>0</v>
      </c>
      <c r="E1" s="67"/>
      <c r="F1" s="37"/>
    </row>
    <row r="2" spans="4:6" x14ac:dyDescent="0.35">
      <c r="D2" s="67" t="str">
        <f>'6e-juin'!D2:E2</f>
        <v>Classe:</v>
      </c>
      <c r="E2" s="67"/>
    </row>
    <row r="3" spans="4:6" x14ac:dyDescent="0.35">
      <c r="D3" s="68" t="s">
        <v>25</v>
      </c>
      <c r="E3" s="68"/>
      <c r="F3" s="36"/>
    </row>
    <row r="4" spans="4:6" x14ac:dyDescent="0.35">
      <c r="D4" s="38" t="s">
        <v>16</v>
      </c>
      <c r="E4" s="41">
        <f>'6e-août'!C40</f>
        <v>30</v>
      </c>
      <c r="F4" s="31"/>
    </row>
    <row r="5" spans="4:6" x14ac:dyDescent="0.35">
      <c r="D5" s="30" t="s">
        <v>17</v>
      </c>
      <c r="E5" s="34">
        <f>'6e-août'!C41</f>
        <v>0</v>
      </c>
      <c r="F5" s="31"/>
    </row>
    <row r="6" spans="4:6" ht="42" customHeight="1" x14ac:dyDescent="0.35">
      <c r="D6" s="33" t="s">
        <v>18</v>
      </c>
      <c r="E6" s="35">
        <f>'6e-août'!C42</f>
        <v>0</v>
      </c>
      <c r="F6" s="32"/>
    </row>
  </sheetData>
  <sheetProtection algorithmName="SHA-512" hashValue="33ED50fFzAO8S2vfD5kcMavhvqZuz23S7Qz4+ADQJ4dP9EwKBFQMRDpvv6ETHAxCPC5gOgu0GhuHYgDesZie3A==" saltValue="g5VtfZOAwRRsiYj2wwsfLw==" spinCount="100000" sheet="1" selectLockedCells="1"/>
  <mergeCells count="3">
    <mergeCell ref="D1:E1"/>
    <mergeCell ref="D2:E2"/>
    <mergeCell ref="D3:E3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D1:F6"/>
  <sheetViews>
    <sheetView view="pageLayout" zoomScaleNormal="73" workbookViewId="0">
      <selection activeCell="I4" sqref="I4"/>
    </sheetView>
  </sheetViews>
  <sheetFormatPr baseColWidth="10" defaultRowHeight="14.5" x14ac:dyDescent="0.35"/>
  <cols>
    <col min="3" max="3" width="12.26953125" customWidth="1"/>
    <col min="4" max="4" width="17.7265625" customWidth="1"/>
  </cols>
  <sheetData>
    <row r="1" spans="4:6" x14ac:dyDescent="0.35">
      <c r="E1" s="67">
        <f>'6e-juin'!B2</f>
        <v>0</v>
      </c>
      <c r="F1" s="67"/>
    </row>
    <row r="2" spans="4:6" x14ac:dyDescent="0.35">
      <c r="D2" s="22"/>
      <c r="E2" s="69">
        <f>'6e-juin'!D2:E2</f>
        <v>0</v>
      </c>
      <c r="F2" s="70"/>
    </row>
    <row r="3" spans="4:6" x14ac:dyDescent="0.35">
      <c r="D3" s="22"/>
      <c r="E3" s="23" t="s">
        <v>25</v>
      </c>
      <c r="F3" s="23" t="s">
        <v>19</v>
      </c>
    </row>
    <row r="4" spans="4:6" x14ac:dyDescent="0.35">
      <c r="D4" s="24" t="s">
        <v>16</v>
      </c>
      <c r="E4" s="28">
        <f>'6e-août'!C40</f>
        <v>30</v>
      </c>
      <c r="F4" s="28">
        <f>'6e-fev'!C40</f>
        <v>30</v>
      </c>
    </row>
    <row r="5" spans="4:6" x14ac:dyDescent="0.35">
      <c r="D5" s="24" t="s">
        <v>17</v>
      </c>
      <c r="E5" s="28">
        <f>'6e-août'!C41</f>
        <v>0</v>
      </c>
      <c r="F5" s="28">
        <f>'6e-fev'!C41</f>
        <v>0</v>
      </c>
    </row>
    <row r="6" spans="4:6" ht="42" customHeight="1" x14ac:dyDescent="0.35">
      <c r="D6" s="25" t="s">
        <v>18</v>
      </c>
      <c r="E6" s="29">
        <f>'6e-août'!C42</f>
        <v>0</v>
      </c>
      <c r="F6" s="29">
        <f>'6e-fev'!C42</f>
        <v>0</v>
      </c>
    </row>
  </sheetData>
  <sheetProtection algorithmName="SHA-512" hashValue="6wPDNxMx76OJHYUoPQla8Z0c73nD0IIk1fz8MOn9z6vUey49TDyWMJdwISCU3uSscr7rK8fnlyMjis0VHzAclg==" saltValue="07x3c7HZfHDm02DFAWYPsQ==" spinCount="100000" sheet="1" selectLockedCells="1"/>
  <mergeCells count="2">
    <mergeCell ref="E2:F2"/>
    <mergeCell ref="E1:F1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D1:F6"/>
  <sheetViews>
    <sheetView view="pageLayout" zoomScaleNormal="73" workbookViewId="0">
      <selection activeCell="H6" sqref="H6"/>
    </sheetView>
  </sheetViews>
  <sheetFormatPr baseColWidth="10" defaultRowHeight="14.5" x14ac:dyDescent="0.35"/>
  <cols>
    <col min="3" max="3" width="12.26953125" customWidth="1"/>
    <col min="4" max="4" width="17.7265625" customWidth="1"/>
  </cols>
  <sheetData>
    <row r="1" spans="4:6" x14ac:dyDescent="0.35">
      <c r="E1" s="67">
        <f>'6e-juin'!B2</f>
        <v>0</v>
      </c>
      <c r="F1" s="67"/>
    </row>
    <row r="2" spans="4:6" x14ac:dyDescent="0.35">
      <c r="D2" s="22"/>
      <c r="E2" s="69">
        <f>'6e-juin'!D2:E2</f>
        <v>0</v>
      </c>
      <c r="F2" s="70"/>
    </row>
    <row r="3" spans="4:6" x14ac:dyDescent="0.35">
      <c r="D3" s="22"/>
      <c r="E3" s="23" t="s">
        <v>25</v>
      </c>
      <c r="F3" s="23" t="s">
        <v>20</v>
      </c>
    </row>
    <row r="4" spans="4:6" x14ac:dyDescent="0.35">
      <c r="D4" s="24" t="s">
        <v>16</v>
      </c>
      <c r="E4" s="28">
        <f>'6e-août'!C40</f>
        <v>30</v>
      </c>
      <c r="F4" s="28">
        <f>'6e-juin'!C40</f>
        <v>30</v>
      </c>
    </row>
    <row r="5" spans="4:6" x14ac:dyDescent="0.35">
      <c r="D5" s="24" t="s">
        <v>17</v>
      </c>
      <c r="E5" s="28">
        <f>'6e-août'!C41</f>
        <v>0</v>
      </c>
      <c r="F5" s="28">
        <f>'6e-juin'!C41</f>
        <v>0</v>
      </c>
    </row>
    <row r="6" spans="4:6" ht="42" customHeight="1" x14ac:dyDescent="0.35">
      <c r="D6" s="25" t="s">
        <v>18</v>
      </c>
      <c r="E6" s="29">
        <f>'6e-août'!C42</f>
        <v>0</v>
      </c>
      <c r="F6" s="29">
        <f>'6e-juin'!C42</f>
        <v>0</v>
      </c>
    </row>
  </sheetData>
  <sheetProtection algorithmName="SHA-512" hashValue="s+l5USWQYByZUyLd2PCRdeQ/m0rkEHF69I0Ci6v4Ybn3JcrmcZC/c2/so2BfR1X+GkfDGaJDrHdehvWwf0/cCQ==" saltValue="gZOjcawSOcQc/gdqT9AfrQ==" spinCount="100000" sheet="1" selectLockedCells="1"/>
  <mergeCells count="2">
    <mergeCell ref="E2:F2"/>
    <mergeCell ref="E1:F1"/>
  </mergeCells>
  <pageMargins left="0.7" right="0.7" top="0.75" bottom="0.75" header="0.3" footer="0.3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6e-août</vt:lpstr>
      <vt:lpstr>6e-fev</vt:lpstr>
      <vt:lpstr>6e-juin</vt:lpstr>
      <vt:lpstr>graph-tfl-fl-ads-août</vt:lpstr>
      <vt:lpstr>graph-tfl-fl-ads-août-fev</vt:lpstr>
      <vt:lpstr>graph-tfl-fl-ads-août-juin</vt:lpstr>
      <vt:lpstr>'6e-août'!Zone_d_impression</vt:lpstr>
      <vt:lpstr>'6e-fev'!Zone_d_impression</vt:lpstr>
      <vt:lpstr>'6e-juin'!Zone_d_impression</vt:lpstr>
      <vt:lpstr>'graph-tfl-fl-ads-août'!Zone_d_impression</vt:lpstr>
      <vt:lpstr>'graph-tfl-fl-ads-août-fev'!Zone_d_impression</vt:lpstr>
      <vt:lpstr>'graph-tfl-fl-ads-août-juin'!Zone_d_impression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Chenayer</cp:lastModifiedBy>
  <cp:lastPrinted>2017-08-26T11:51:50Z</cp:lastPrinted>
  <dcterms:created xsi:type="dcterms:W3CDTF">2014-04-02T16:30:54Z</dcterms:created>
  <dcterms:modified xsi:type="dcterms:W3CDTF">2022-05-05T13:53:47Z</dcterms:modified>
</cp:coreProperties>
</file>